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es Table" sheetId="1" r:id="rId4"/>
    <sheet state="visible" name="Sale Lots" sheetId="2" r:id="rId5"/>
    <sheet state="hidden" name="Sheet13" sheetId="3" r:id="rId6"/>
    <sheet state="visible" name="buybacks  unsold" sheetId="4" r:id="rId7"/>
    <sheet state="visible" name="withdrawn" sheetId="5" r:id="rId8"/>
  </sheets>
  <definedNames/>
  <calcPr/>
  <pivotCaches>
    <pivotCache cacheId="0" r:id="rId9"/>
  </pivotCaches>
</workbook>
</file>

<file path=xl/sharedStrings.xml><?xml version="1.0" encoding="utf-8"?>
<sst xmlns="http://schemas.openxmlformats.org/spreadsheetml/2006/main" count="18295" uniqueCount="5337">
  <si>
    <t>Sire -</t>
  </si>
  <si>
    <t>Stud Fee euro</t>
  </si>
  <si>
    <t>Day</t>
  </si>
  <si>
    <t>Sex</t>
  </si>
  <si>
    <t>Number of Sales</t>
  </si>
  <si>
    <t>Total Sales Value (€)</t>
  </si>
  <si>
    <t>MAX Sale Price (€)</t>
  </si>
  <si>
    <t>MIN Sale Price (€)</t>
  </si>
  <si>
    <t>Sales Price less Stud Fee less  10k costs</t>
  </si>
  <si>
    <t>A'Ali (IRE)</t>
  </si>
  <si>
    <t>Goffs book1</t>
  </si>
  <si>
    <t>C</t>
  </si>
  <si>
    <t>Tatts d1</t>
  </si>
  <si>
    <t>F</t>
  </si>
  <si>
    <t>Tatts d2</t>
  </si>
  <si>
    <t>A'Ali (IRE) Total</t>
  </si>
  <si>
    <t>Acclamation (GB)</t>
  </si>
  <si>
    <t>Goffs Book2</t>
  </si>
  <si>
    <t>Acclamation (GB) Total</t>
  </si>
  <si>
    <t>Aclaim (IRE)</t>
  </si>
  <si>
    <t>Aclaim (IRE) Total</t>
  </si>
  <si>
    <t>Advertise (GB)</t>
  </si>
  <si>
    <t>Advertise (GB) Total</t>
  </si>
  <si>
    <t>Alkumait (GB)</t>
  </si>
  <si>
    <t>Alkumait (GB) Total</t>
  </si>
  <si>
    <t>Almanzor (FR)</t>
  </si>
  <si>
    <t>Almanzor (FR) Total</t>
  </si>
  <si>
    <t>American Pharoah (USA)</t>
  </si>
  <si>
    <t>American Pharoah (USA) Total</t>
  </si>
  <si>
    <t>Ardad (IRE)</t>
  </si>
  <si>
    <t>Ardad (IRE) Total</t>
  </si>
  <si>
    <t>Arizona (IRE)</t>
  </si>
  <si>
    <t>Arizona (IRE) Total</t>
  </si>
  <si>
    <t>Australia (GB)</t>
  </si>
  <si>
    <t>Australia (GB) Total</t>
  </si>
  <si>
    <t xml:space="preserve">Australia (GB) </t>
  </si>
  <si>
    <t>Australia (GB)  Total</t>
  </si>
  <si>
    <t>Awtaad (IRE)</t>
  </si>
  <si>
    <t>Awtaad (IRE) Total</t>
  </si>
  <si>
    <t>Bated Breath (GB)</t>
  </si>
  <si>
    <t>Bated Breath (GB) Total</t>
  </si>
  <si>
    <t>Belardo (IRE)</t>
  </si>
  <si>
    <t>Belardo (IRE) Total</t>
  </si>
  <si>
    <t>Blue Point (IRE)</t>
  </si>
  <si>
    <t>Blue Point (IRE) Total</t>
  </si>
  <si>
    <t>Bobby's Kitten (USA)</t>
  </si>
  <si>
    <t>Bobby's Kitten (USA) Total</t>
  </si>
  <si>
    <t>Bungle Inthejungle (GB)</t>
  </si>
  <si>
    <t>Bungle Inthejungle (GB) Total</t>
  </si>
  <si>
    <t xml:space="preserve">Bungle Inthejungle (GB) </t>
  </si>
  <si>
    <t>Bungle Inthejungle (GB)  Total</t>
  </si>
  <si>
    <t>Cable Bay (IRE)</t>
  </si>
  <si>
    <t>Cable Bay (IRE) Total</t>
  </si>
  <si>
    <t>Calyx (GB)</t>
  </si>
  <si>
    <t>Calyx (GB) Total</t>
  </si>
  <si>
    <t>Camelot (GB)</t>
  </si>
  <si>
    <t>Camelot (GB) Total</t>
  </si>
  <si>
    <t>Caravaggio (USA)</t>
  </si>
  <si>
    <t>Caravaggio (USA) Total</t>
  </si>
  <si>
    <t>Churchill (IRE)</t>
  </si>
  <si>
    <t>Churchill (IRE) Total</t>
  </si>
  <si>
    <t>Circus Maximus (IRE)</t>
  </si>
  <si>
    <t>Circus Maximus (IRE) Total</t>
  </si>
  <si>
    <t>Cityscape (GB)</t>
  </si>
  <si>
    <t>Cityscape (GB) Total</t>
  </si>
  <si>
    <t>Cloth of Stars (IRE)</t>
  </si>
  <si>
    <t>Cloth of Stars (IRE) Total</t>
  </si>
  <si>
    <t>Cotai Glory (GB)</t>
  </si>
  <si>
    <t>Cotai Glory (GB) Total</t>
  </si>
  <si>
    <t>Coulsty (IRE)</t>
  </si>
  <si>
    <t>Coulsty (IRE) Total</t>
  </si>
  <si>
    <t>Cracksman (GB)</t>
  </si>
  <si>
    <t>Cracksman (GB) Total</t>
  </si>
  <si>
    <t>Dandy Man (IRE)</t>
  </si>
  <si>
    <t>Dandy Man (IRE) Total</t>
  </si>
  <si>
    <t>Dark Angel (IRE)</t>
  </si>
  <si>
    <t>Dark Angel (IRE) Total</t>
  </si>
  <si>
    <t xml:space="preserve">Dark Angel (IRE) </t>
  </si>
  <si>
    <t>Dark Angel (IRE)  Total</t>
  </si>
  <si>
    <t>Dawn Approach (IRE)</t>
  </si>
  <si>
    <t>Dawn Approach (IRE) Total</t>
  </si>
  <si>
    <t>Decorated Knight (GB)</t>
  </si>
  <si>
    <t>Decorated Knight (GB) Total</t>
  </si>
  <si>
    <t>Dream Ahead (USA)</t>
  </si>
  <si>
    <t>Dream Ahead (USA) Total</t>
  </si>
  <si>
    <t>Due Diligence (USA)</t>
  </si>
  <si>
    <t>Due Diligence (USA) Total</t>
  </si>
  <si>
    <t>Earthlight (IRE)</t>
  </si>
  <si>
    <t>Earthlight (IRE) Total</t>
  </si>
  <si>
    <t>El Kabeir (USA)</t>
  </si>
  <si>
    <t>El Kabeir (USA) Total</t>
  </si>
  <si>
    <t>Elzaam (AUS)</t>
  </si>
  <si>
    <t>Elzaam (AUS) Total</t>
  </si>
  <si>
    <t>Expert Eye (GB)</t>
  </si>
  <si>
    <t>Expert Eye (GB) Total</t>
  </si>
  <si>
    <t>Far Above (IRE)</t>
  </si>
  <si>
    <t>Far Above (IRE) Total</t>
  </si>
  <si>
    <t>Footstepsinthesand (GB)</t>
  </si>
  <si>
    <t>Footstepsinthesand (GB) Total</t>
  </si>
  <si>
    <t>Frankel (GB)</t>
  </si>
  <si>
    <t>Frankel (GB) Total</t>
  </si>
  <si>
    <t xml:space="preserve">Frankel (GB) </t>
  </si>
  <si>
    <t>Frankel (GB)  Total</t>
  </si>
  <si>
    <t>Frosted (USA)</t>
  </si>
  <si>
    <t>Frosted (USA) Total</t>
  </si>
  <si>
    <t>Galileo Chrome (IRE)</t>
  </si>
  <si>
    <t>Galileo Chrome (IRE) Total</t>
  </si>
  <si>
    <t>Galileo Gold (GB)</t>
  </si>
  <si>
    <t>Galileo Gold (GB) Total</t>
  </si>
  <si>
    <t>Galiway (GB)</t>
  </si>
  <si>
    <t>Galiway (GB) Total</t>
  </si>
  <si>
    <t>Ghaiyyath (IRE)</t>
  </si>
  <si>
    <t>Ghaiyyath (IRE) Total</t>
  </si>
  <si>
    <t>Gleneagles (IRE)</t>
  </si>
  <si>
    <t>Gleneagles (IRE) Total</t>
  </si>
  <si>
    <t>Golden Horde (IRE)</t>
  </si>
  <si>
    <t>Golden Horde (IRE) Total</t>
  </si>
  <si>
    <t>Golden Horn (GB)</t>
  </si>
  <si>
    <t>Golden Horn (GB) Total</t>
  </si>
  <si>
    <t>Gregorian (IRE)</t>
  </si>
  <si>
    <t>Gregorian (IRE) Total</t>
  </si>
  <si>
    <t>Hard Spun (USA)</t>
  </si>
  <si>
    <t>Hard Spun (USA) Total</t>
  </si>
  <si>
    <t>Havana Gold (IRE)</t>
  </si>
  <si>
    <t>Havana Gold (IRE) Total</t>
  </si>
  <si>
    <t>Havana Grey (GB)</t>
  </si>
  <si>
    <t>Havana Grey (GB) Total</t>
  </si>
  <si>
    <t>Hello Youmzain (FR)</t>
  </si>
  <si>
    <t>Hello Youmzain (FR) Total</t>
  </si>
  <si>
    <t>Highland Reel (IRE)</t>
  </si>
  <si>
    <t>Highland Reel (IRE) Total</t>
  </si>
  <si>
    <t>Holy Roman Emperor (IRE)</t>
  </si>
  <si>
    <t>Holy Roman Emperor (IRE) Total</t>
  </si>
  <si>
    <t>Iffraaj (GB)</t>
  </si>
  <si>
    <t>Iffraaj (GB) Total</t>
  </si>
  <si>
    <t>In Swoop (IRE)</t>
  </si>
  <si>
    <t>In Swoop (IRE) Total</t>
  </si>
  <si>
    <t>Inns of Court (IRE)</t>
  </si>
  <si>
    <t>Inns of Court (IRE) Total</t>
  </si>
  <si>
    <t>Invincible Army (IRE)</t>
  </si>
  <si>
    <t>Invincible Army (IRE) Total</t>
  </si>
  <si>
    <t>Invincible Spirit (IRE)</t>
  </si>
  <si>
    <t>Invincible Spirit (IRE) Total</t>
  </si>
  <si>
    <t>James Garfield (IRE)</t>
  </si>
  <si>
    <t>James Garfield (IRE) Total</t>
  </si>
  <si>
    <t>Japan (GB)</t>
  </si>
  <si>
    <t>Japan (GB) Total</t>
  </si>
  <si>
    <t>Kameko (USA)</t>
  </si>
  <si>
    <t>Kameko (USA) Total</t>
  </si>
  <si>
    <t>Kessaar (IRE)</t>
  </si>
  <si>
    <t>Kessaar (IRE) Total</t>
  </si>
  <si>
    <t>King of Change (GB)</t>
  </si>
  <si>
    <t>King of Change (GB) Total</t>
  </si>
  <si>
    <t>Kingman (GB)</t>
  </si>
  <si>
    <t>Kingman (GB) Total</t>
  </si>
  <si>
    <t>Kodi Bear (IRE)</t>
  </si>
  <si>
    <t>Kodi Bear (IRE) Total</t>
  </si>
  <si>
    <t>Kodiac (GB)</t>
  </si>
  <si>
    <t>Kodiac (GB) Total</t>
  </si>
  <si>
    <t>Kuroshio (AUS)</t>
  </si>
  <si>
    <t>Kuroshio (AUS) Total</t>
  </si>
  <si>
    <t>Lope de Vega (IRE)</t>
  </si>
  <si>
    <t>Lope de Vega (IRE) Total</t>
  </si>
  <si>
    <t>Lope Y Fernandez (IRE)</t>
  </si>
  <si>
    <t>Lope Y Fernandez (IRE) Total</t>
  </si>
  <si>
    <t>Lucky Vega (IRE)</t>
  </si>
  <si>
    <t>Lucky Vega (IRE) Total</t>
  </si>
  <si>
    <t>Magna Grecia (IRE)</t>
  </si>
  <si>
    <t>Magna Grecia (IRE) Total</t>
  </si>
  <si>
    <t>Make Believe (GB)</t>
  </si>
  <si>
    <t>Make Believe (GB) Total</t>
  </si>
  <si>
    <t>Masar (IRE)</t>
  </si>
  <si>
    <t>Masar (IRE) Total</t>
  </si>
  <si>
    <t>Mehmas (IRE)</t>
  </si>
  <si>
    <t>Mehmas (IRE) Total</t>
  </si>
  <si>
    <t xml:space="preserve">Mehmas (IRE) </t>
  </si>
  <si>
    <t>Mehmas (IRE)  Total</t>
  </si>
  <si>
    <t>Mohaather (GB)</t>
  </si>
  <si>
    <t>Mohaather (GB) Total</t>
  </si>
  <si>
    <t>Nando Parrado (GB)</t>
  </si>
  <si>
    <t>Nando Parrado (GB) Total</t>
  </si>
  <si>
    <t>New Bay (GB)</t>
  </si>
  <si>
    <t>New Bay (GB) Total</t>
  </si>
  <si>
    <t xml:space="preserve">New Bay (GB) </t>
  </si>
  <si>
    <t>New Bay (GB)  Total</t>
  </si>
  <si>
    <t>Night of Thunder (IRE)</t>
  </si>
  <si>
    <t>Night of Thunder (IRE) Total</t>
  </si>
  <si>
    <t>No Nay Never (USA)</t>
  </si>
  <si>
    <t>No Nay Never (USA) Total</t>
  </si>
  <si>
    <t>Oasis Dream (GB)</t>
  </si>
  <si>
    <t>Oasis Dream (GB) Total</t>
  </si>
  <si>
    <t>Palace Pier (GB)</t>
  </si>
  <si>
    <t>Palace Pier (GB) Total</t>
  </si>
  <si>
    <t>Persian King (IRE)</t>
  </si>
  <si>
    <t>Persian King (IRE) Total</t>
  </si>
  <si>
    <t>Phoenix of Spain (IRE)</t>
  </si>
  <si>
    <t>Phoenix of Spain (IRE) Total</t>
  </si>
  <si>
    <t>Pinatubo (IRE)</t>
  </si>
  <si>
    <t>Pinatubo (IRE) Total</t>
  </si>
  <si>
    <t>Prince of Lir (IRE)</t>
  </si>
  <si>
    <t>Prince of Lir (IRE) Total</t>
  </si>
  <si>
    <t>Profitable (IRE)</t>
  </si>
  <si>
    <t>Profitable (IRE) Total</t>
  </si>
  <si>
    <t>Raging Bull (FR)</t>
  </si>
  <si>
    <t>Raging Bull (FR) Total</t>
  </si>
  <si>
    <t>Raven's Pass (USA)</t>
  </si>
  <si>
    <t>Raven's Pass (USA) Total</t>
  </si>
  <si>
    <t>Recoletos (FR)</t>
  </si>
  <si>
    <t>Recoletos (FR) Total</t>
  </si>
  <si>
    <t>Ribchester (IRE)</t>
  </si>
  <si>
    <t>Ribchester (IRE) Total</t>
  </si>
  <si>
    <t>Sands of Mali (FR)</t>
  </si>
  <si>
    <t>Sands of Mali (FR) Total</t>
  </si>
  <si>
    <t>Saxon Warrior (JPN)</t>
  </si>
  <si>
    <t>Saxon Warrior (JPN) Total</t>
  </si>
  <si>
    <t>Sea The Moon (GER)</t>
  </si>
  <si>
    <t>Sea The Moon (GER) Total</t>
  </si>
  <si>
    <t>Sea The Stars (IRE)</t>
  </si>
  <si>
    <t>Sea The Stars (IRE) Total</t>
  </si>
  <si>
    <t>Sergei Prokofiev (CAN)</t>
  </si>
  <si>
    <t>Sergei Prokofiev (CAN) Total</t>
  </si>
  <si>
    <t>Shaman (IRE)</t>
  </si>
  <si>
    <t>Shaman (IRE) Total</t>
  </si>
  <si>
    <t>Showcasing (GB)</t>
  </si>
  <si>
    <t>Showcasing (GB) Total</t>
  </si>
  <si>
    <t>Sioux Nation (USA)</t>
  </si>
  <si>
    <t>Sioux Nation (USA) Total</t>
  </si>
  <si>
    <t>Siyouni (FR)</t>
  </si>
  <si>
    <t>Siyouni (FR) Total</t>
  </si>
  <si>
    <t>Smooth Daddy (USA)</t>
  </si>
  <si>
    <t>Smooth Daddy (USA) Total</t>
  </si>
  <si>
    <t>Soldier's Call (GB)</t>
  </si>
  <si>
    <t>Soldier's Call (GB) Total</t>
  </si>
  <si>
    <t>Sottsass (FR)</t>
  </si>
  <si>
    <t>Sottsass (FR) Total</t>
  </si>
  <si>
    <t>Space Blues (IRE)</t>
  </si>
  <si>
    <t>Space Blues (IRE) Total</t>
  </si>
  <si>
    <t>St Mark's Basilica (FR)</t>
  </si>
  <si>
    <t>St Mark's Basilica (FR) Total</t>
  </si>
  <si>
    <t>Starman (GB)</t>
  </si>
  <si>
    <t>Starman (GB) Total</t>
  </si>
  <si>
    <t>Starspangledbanner (AUS)</t>
  </si>
  <si>
    <t>Starspangledbanner (AUS) Total</t>
  </si>
  <si>
    <t>Study of Man (IRE)</t>
  </si>
  <si>
    <t>Study of Man (IRE) Total</t>
  </si>
  <si>
    <t>Supremacy (IRE)</t>
  </si>
  <si>
    <t>Supremacy (IRE) Total</t>
  </si>
  <si>
    <t>Tamayuz (GB)</t>
  </si>
  <si>
    <t>Tamayuz (GB) Total</t>
  </si>
  <si>
    <t>Ten Sovereigns (IRE)</t>
  </si>
  <si>
    <t>Ten Sovereigns (IRE) Total</t>
  </si>
  <si>
    <t>Teofilo (IRE)</t>
  </si>
  <si>
    <t>Teofilo (IRE) Total</t>
  </si>
  <si>
    <t>Territories (IRE)</t>
  </si>
  <si>
    <t>Territories (IRE) Total</t>
  </si>
  <si>
    <t>The Irish Rover (IRE)</t>
  </si>
  <si>
    <t>The Irish Rover (IRE) Total</t>
  </si>
  <si>
    <t>Time Test (GB)</t>
  </si>
  <si>
    <t>Time Test (GB) Total</t>
  </si>
  <si>
    <t>Tiz The Law (USA)</t>
  </si>
  <si>
    <t>Tiz The Law (USA) Total</t>
  </si>
  <si>
    <t>Too Darn Hot (GB)</t>
  </si>
  <si>
    <t>Too Darn Hot (GB) Total</t>
  </si>
  <si>
    <t>Twilight Son (GB)</t>
  </si>
  <si>
    <t>Twilight Son (GB) Total</t>
  </si>
  <si>
    <t>U S Navy Flag (USA)</t>
  </si>
  <si>
    <t>U S Navy Flag (USA) Total</t>
  </si>
  <si>
    <t>Ubettabelieveit (IRE)</t>
  </si>
  <si>
    <t>Ubettabelieveit (IRE) Total</t>
  </si>
  <si>
    <t>Ulysses (IRE)</t>
  </si>
  <si>
    <t>Ulysses (IRE) Total</t>
  </si>
  <si>
    <t>Vadamos (FR)</t>
  </si>
  <si>
    <t>Vadamos (FR) Total</t>
  </si>
  <si>
    <t>Victor Ludorum (GB)</t>
  </si>
  <si>
    <t>Victor Ludorum (GB) Total</t>
  </si>
  <si>
    <t>Volatile (USA)</t>
  </si>
  <si>
    <t>Volatile (USA) Total</t>
  </si>
  <si>
    <t>Waldgeist (GB)</t>
  </si>
  <si>
    <t>Waldgeist (GB) Total</t>
  </si>
  <si>
    <t>War of Will (USA)</t>
  </si>
  <si>
    <t>War of Will (USA) Total</t>
  </si>
  <si>
    <t>Without Parole (GB)</t>
  </si>
  <si>
    <t>Without Parole (GB) Total</t>
  </si>
  <si>
    <t>Wooded (IRE)</t>
  </si>
  <si>
    <t>Wooded (IRE) Total</t>
  </si>
  <si>
    <t>Wootton Bassett (GB)</t>
  </si>
  <si>
    <t>Wootton Bassett (GB) Total</t>
  </si>
  <si>
    <t>Zarak (FR)</t>
  </si>
  <si>
    <t>Zarak (FR) Total</t>
  </si>
  <si>
    <t>Zelzal (FR)</t>
  </si>
  <si>
    <t>Zelzal (FR) Total</t>
  </si>
  <si>
    <t xml:space="preserve">Zelzal (FR) </t>
  </si>
  <si>
    <t>Zelzal (FR)  Total</t>
  </si>
  <si>
    <t>Zoustar (AUS)</t>
  </si>
  <si>
    <t>Zoustar (AUS) Total</t>
  </si>
  <si>
    <t>Grand Total</t>
  </si>
  <si>
    <t>Lot</t>
  </si>
  <si>
    <t>Name</t>
  </si>
  <si>
    <t>Colour</t>
  </si>
  <si>
    <t>Dam</t>
  </si>
  <si>
    <t>Grandsire</t>
  </si>
  <si>
    <t>Damsire</t>
  </si>
  <si>
    <t>Consignor</t>
  </si>
  <si>
    <t>Purchaser</t>
  </si>
  <si>
    <t>Price (€)</t>
  </si>
  <si>
    <t>Stud Fee</t>
  </si>
  <si>
    <t>%</t>
  </si>
  <si>
    <t>profit/loss</t>
  </si>
  <si>
    <t>less 10k costs</t>
  </si>
  <si>
    <t>758</t>
  </si>
  <si>
    <t>A'Ali (IRE) / Zarabelle (GB)</t>
  </si>
  <si>
    <t>B</t>
  </si>
  <si>
    <t>Zarabelle (GB)</t>
  </si>
  <si>
    <t>Society Rock (IRE)</t>
  </si>
  <si>
    <t>Slade Power (IRE)</t>
  </si>
  <si>
    <t>Tally-Ho Stud (Agent)</t>
  </si>
  <si>
    <t>Valfredo Valiani</t>
  </si>
  <si>
    <t>£5,000</t>
  </si>
  <si>
    <t>765</t>
  </si>
  <si>
    <t>Coulsty (IRE) / Andromaca (IRE)</t>
  </si>
  <si>
    <t>Andromaca (IRE)</t>
  </si>
  <si>
    <t>Poet's Voice (GB)</t>
  </si>
  <si>
    <t>Acorn Stud (Wicklow)</t>
  </si>
  <si>
    <t>Antonino Rubera</t>
  </si>
  <si>
    <t>760</t>
  </si>
  <si>
    <t>El Kabeir (USA) / Ahazeej (IRE)</t>
  </si>
  <si>
    <t>Ahazeej (IRE)</t>
  </si>
  <si>
    <t>Scat Daddy (USA)</t>
  </si>
  <si>
    <t>Dubawi (IRE)</t>
  </si>
  <si>
    <t>Rock Island Stud</t>
  </si>
  <si>
    <t>Scalora Salvatore</t>
  </si>
  <si>
    <t>733</t>
  </si>
  <si>
    <t>Elzaam (AUS) / Tatra (IRE)</t>
  </si>
  <si>
    <t>Gr</t>
  </si>
  <si>
    <t>Tatra (IRE)</t>
  </si>
  <si>
    <t>Redoute's Choice (AUS)</t>
  </si>
  <si>
    <t>Mastercraftsman (IRE)</t>
  </si>
  <si>
    <t>Oaklands Park Stud</t>
  </si>
  <si>
    <t>Chariot Stables / Danny Hussey Bloodstock</t>
  </si>
  <si>
    <t>786</t>
  </si>
  <si>
    <t>Elzaam (AUS) / By Jupiter (GB)</t>
  </si>
  <si>
    <t>By Jupiter (GB)</t>
  </si>
  <si>
    <t>Redpender Stud</t>
  </si>
  <si>
    <t>Janda Bloodstock</t>
  </si>
  <si>
    <t>818</t>
  </si>
  <si>
    <t>Elzaam (AUS) / Dutch Heiress (GB)</t>
  </si>
  <si>
    <t>Dutch Heiress (GB)</t>
  </si>
  <si>
    <t>Dutch Art (GB)</t>
  </si>
  <si>
    <t>Railstown Stud</t>
  </si>
  <si>
    <t>Mark McNiff</t>
  </si>
  <si>
    <t>575</t>
  </si>
  <si>
    <t>Elzaam (AUS) / Golden Shine (GB)</t>
  </si>
  <si>
    <t>Golden Shine (GB)</t>
  </si>
  <si>
    <t>Royal Applause (GB)</t>
  </si>
  <si>
    <t>Monksland Stables</t>
  </si>
  <si>
    <t>Soc All Ponte Di Pietra Filippo Sbariggia Srl</t>
  </si>
  <si>
    <t>591</t>
  </si>
  <si>
    <t>Galileo Gold (GB) / Ilulisset (FR)</t>
  </si>
  <si>
    <t>Ch</t>
  </si>
  <si>
    <t>Ilulisset (FR)</t>
  </si>
  <si>
    <t>Paco Boy (IRE)</t>
  </si>
  <si>
    <t>Rock of Gibraltar (IRE)</t>
  </si>
  <si>
    <t>Olive O'Connor Bloodstock</t>
  </si>
  <si>
    <t>Keith Brown</t>
  </si>
  <si>
    <t>604</t>
  </si>
  <si>
    <t>Galileo Gold (GB) / Kikini Bamalaam (IRE)</t>
  </si>
  <si>
    <t>Kikini Bamalaam (IRE)</t>
  </si>
  <si>
    <t>Lo Presti Andrea</t>
  </si>
  <si>
    <t>577</t>
  </si>
  <si>
    <t>Galileo Gold (GB) / Grace To Grace (IRE)</t>
  </si>
  <si>
    <t>Grace To Grace (IRE)</t>
  </si>
  <si>
    <t>Big Bad Bob (IRE)</t>
  </si>
  <si>
    <t>Ringfort Stud (Agent)</t>
  </si>
  <si>
    <t>O'Donoghue Racing</t>
  </si>
  <si>
    <t>638</t>
  </si>
  <si>
    <t>Inns of Court (IRE) / Mediska (GB)</t>
  </si>
  <si>
    <t>Mediska (GB)</t>
  </si>
  <si>
    <t>Medicean (GB)</t>
  </si>
  <si>
    <t>Farran House Stud</t>
  </si>
  <si>
    <t>Vincenzo Caruso</t>
  </si>
  <si>
    <t>706</t>
  </si>
  <si>
    <t>Invincible Army (IRE) / Sharliyka (IRE)</t>
  </si>
  <si>
    <t>Sharliyka (IRE)</t>
  </si>
  <si>
    <t>Rossenarra Stud</t>
  </si>
  <si>
    <t>Michael Mulvany</t>
  </si>
  <si>
    <t>622</t>
  </si>
  <si>
    <t>Kodi Bear (IRE) / Luminous (GB)</t>
  </si>
  <si>
    <t>Luminous (GB)</t>
  </si>
  <si>
    <t>Champs Elysees (GB)</t>
  </si>
  <si>
    <t>Ken Condon</t>
  </si>
  <si>
    <t>695</t>
  </si>
  <si>
    <t>Kuroshio (AUS) / Sage Grouse (USA)</t>
  </si>
  <si>
    <t>Sage Grouse (USA)</t>
  </si>
  <si>
    <t>Exceed And Excel (AUS)</t>
  </si>
  <si>
    <t>Lemon Drop Kid (USA)</t>
  </si>
  <si>
    <t>Candlefort Stud</t>
  </si>
  <si>
    <t>Caruso Vincenzo</t>
  </si>
  <si>
    <t>724</t>
  </si>
  <si>
    <t>Kuroshio (AUS) / Stylish Design (FR)</t>
  </si>
  <si>
    <t>Stylish Design (FR)</t>
  </si>
  <si>
    <t>Henrythenavigator (USA)</t>
  </si>
  <si>
    <t>Dunmahon Stud</t>
  </si>
  <si>
    <t>Tom McCourt</t>
  </si>
  <si>
    <t>729</t>
  </si>
  <si>
    <t>Magna Grecia (IRE) / Syrena (IRE)</t>
  </si>
  <si>
    <t>Syrena (IRE)</t>
  </si>
  <si>
    <t>Gale Force Ten (GB)</t>
  </si>
  <si>
    <t>Baroda Stud</t>
  </si>
  <si>
    <t xml:space="preserve">Adam Wyrzky / Tomasz Szumski </t>
  </si>
  <si>
    <t>804</t>
  </si>
  <si>
    <t>Magna Grecia (IRE) / Darkan (IRE)</t>
  </si>
  <si>
    <t>Darkan (IRE)</t>
  </si>
  <si>
    <t>Weir View Stud</t>
  </si>
  <si>
    <t>Laurence Mulvany, Jnr</t>
  </si>
  <si>
    <t>688</t>
  </si>
  <si>
    <t>Prince of Lir (IRE) / Rio's Pearl (GB)</t>
  </si>
  <si>
    <t>Rio's Pearl (GB)</t>
  </si>
  <si>
    <t>Captain Rio (GB)</t>
  </si>
  <si>
    <t>Mount Eaton Stud</t>
  </si>
  <si>
    <t>Paolo Aragoni</t>
  </si>
  <si>
    <t>803</t>
  </si>
  <si>
    <t>Sands of Mali (FR) / Daddies Girl (IRE)</t>
  </si>
  <si>
    <t>Br</t>
  </si>
  <si>
    <t>Daddies Girl (IRE)</t>
  </si>
  <si>
    <t>Panis (USA)</t>
  </si>
  <si>
    <t>Ballinakill Racing</t>
  </si>
  <si>
    <t>686</t>
  </si>
  <si>
    <t>Smooth Daddy (USA) / Reinas Queen (IRE)</t>
  </si>
  <si>
    <t>Reinas Queen (IRE)</t>
  </si>
  <si>
    <t>Tagula (IRE)</t>
  </si>
  <si>
    <t>Kiltale Farm</t>
  </si>
  <si>
    <t>Beta - Janusz Kozłowski</t>
  </si>
  <si>
    <t>822</t>
  </si>
  <si>
    <t>Supremacy (IRE) / Elective (FR)</t>
  </si>
  <si>
    <t>Elective (FR)</t>
  </si>
  <si>
    <t>Zoffany (IRE)</t>
  </si>
  <si>
    <t>Clara Stud</t>
  </si>
  <si>
    <t>579</t>
  </si>
  <si>
    <t>The Irish Rover (IRE) / Granny Grunt (IRE)</t>
  </si>
  <si>
    <t>Granny Grunt (IRE)</t>
  </si>
  <si>
    <t>Estidhkaar (IRE)</t>
  </si>
  <si>
    <t>Sweep Lane Stud</t>
  </si>
  <si>
    <t>Soc All Ponte Di Pietra Di Filippo Sbariggia Srl</t>
  </si>
  <si>
    <t>£10,000</t>
  </si>
  <si>
    <t>823</t>
  </si>
  <si>
    <t>U S Navy Flag (USA) / Ella Jo (IRE)</t>
  </si>
  <si>
    <t>Ella Jo (IRE)</t>
  </si>
  <si>
    <t>War Front (USA)</t>
  </si>
  <si>
    <t>Camacho (GB)</t>
  </si>
  <si>
    <t>Killartery Stud</t>
  </si>
  <si>
    <t>Paolo Aragoni (P.S.)</t>
  </si>
  <si>
    <t>569</t>
  </si>
  <si>
    <t>U S Navy Flag (USA) / Gibney (IRE)</t>
  </si>
  <si>
    <t>Gibney (IRE)</t>
  </si>
  <si>
    <t>Ballylinch Stud</t>
  </si>
  <si>
    <t>Tomas Janda</t>
  </si>
  <si>
    <t>614</t>
  </si>
  <si>
    <t>Ulysses (IRE) / Lady of Appin (GB)</t>
  </si>
  <si>
    <t>Lady of Appin (GB)</t>
  </si>
  <si>
    <t>Galileo (IRE)</t>
  </si>
  <si>
    <t>Chantilly Farm</t>
  </si>
  <si>
    <t>Peter Burrell (P.S.)</t>
  </si>
  <si>
    <t>£9,000</t>
  </si>
  <si>
    <t>830</t>
  </si>
  <si>
    <t>Make Believe (GB) / Ezilii (IRE)</t>
  </si>
  <si>
    <t>Ezilii (IRE)</t>
  </si>
  <si>
    <t>Makfi (GB)</t>
  </si>
  <si>
    <t>Lawman (FR)</t>
  </si>
  <si>
    <t>Church View Stables</t>
  </si>
  <si>
    <t>778</t>
  </si>
  <si>
    <t>Profitable (IRE) / Belle Chanel (IRE)</t>
  </si>
  <si>
    <t>B/Br</t>
  </si>
  <si>
    <t>Belle Chanel (IRE)</t>
  </si>
  <si>
    <t>Fast Company (IRE)</t>
  </si>
  <si>
    <t>Clarkstown Stables</t>
  </si>
  <si>
    <t>740</t>
  </si>
  <si>
    <t>Arizona (IRE) / Toni Baby (GB)</t>
  </si>
  <si>
    <t>Toni Baby (GB)</t>
  </si>
  <si>
    <t>Mawatheeq (USA)</t>
  </si>
  <si>
    <t>Pipers Rock Stud</t>
  </si>
  <si>
    <t>Tomasz Szumski / Robert Gorczyca</t>
  </si>
  <si>
    <t>603</t>
  </si>
  <si>
    <t>Bungle Inthejungle (GB) / Keilogue (IRE)</t>
  </si>
  <si>
    <t>Keilogue (IRE)</t>
  </si>
  <si>
    <t>Acorn Stud</t>
  </si>
  <si>
    <t>Eoin Sullivan Agent</t>
  </si>
  <si>
    <t>657</t>
  </si>
  <si>
    <t>Coulsty (IRE) / Nimbus Star (GB)</t>
  </si>
  <si>
    <t>Nimbus Star (GB)</t>
  </si>
  <si>
    <t>Nayef (USA)</t>
  </si>
  <si>
    <t>Kellsgrange Stud</t>
  </si>
  <si>
    <t>Paddy Cody</t>
  </si>
  <si>
    <t>806</t>
  </si>
  <si>
    <t>Decorated Knight (GB) / Dazzling Light (UAE)</t>
  </si>
  <si>
    <t>Dazzling Light (UAE)</t>
  </si>
  <si>
    <t>Halling (USA)</t>
  </si>
  <si>
    <t>Moyfinn Stud</t>
  </si>
  <si>
    <t>672</t>
  </si>
  <si>
    <t>Elzaam (AUS) / Perliere (IRE)</t>
  </si>
  <si>
    <t>Perliere (IRE)</t>
  </si>
  <si>
    <t>Verglas (IRE)</t>
  </si>
  <si>
    <t>Killeen Farm</t>
  </si>
  <si>
    <t>Marco Bozzi   (P.S.)</t>
  </si>
  <si>
    <t>781</t>
  </si>
  <si>
    <t>Elzaam (AUS) / Bilderberg (IRE)</t>
  </si>
  <si>
    <t>Bilderberg (IRE)</t>
  </si>
  <si>
    <t>683</t>
  </si>
  <si>
    <t>Invincible Army (IRE) / Regal Ambition (GB)</t>
  </si>
  <si>
    <t>Regal Ambition (GB)</t>
  </si>
  <si>
    <t>Pivotal (GB)</t>
  </si>
  <si>
    <t>Sladoo Farm</t>
  </si>
  <si>
    <t>Janda Bloodstock (P.S.)</t>
  </si>
  <si>
    <t>661</t>
  </si>
  <si>
    <t>Kessaar (IRE) / Nuala Tagula (IRE)</t>
  </si>
  <si>
    <t>Nuala Tagula (IRE)</t>
  </si>
  <si>
    <t>Gourneen Stables</t>
  </si>
  <si>
    <t>Paul Butler</t>
  </si>
  <si>
    <t>669</t>
  </si>
  <si>
    <t>Kuroshio (AUS) / Patty Paige (IRE)</t>
  </si>
  <si>
    <t>Patty Paige (IRE)</t>
  </si>
  <si>
    <t>Haatef (USA)</t>
  </si>
  <si>
    <t>Forlini Leonardo</t>
  </si>
  <si>
    <t>756</t>
  </si>
  <si>
    <t>Lucky Vega (IRE) / You Dare To Dream (IRE)</t>
  </si>
  <si>
    <t>You Dare To Dream (IRE)</t>
  </si>
  <si>
    <t>Oghill House Stud</t>
  </si>
  <si>
    <t>O Curtis</t>
  </si>
  <si>
    <t>692</t>
  </si>
  <si>
    <t>Raven's Pass (USA) / Ruby Max (IRE)</t>
  </si>
  <si>
    <t>Ruby Max (IRE)</t>
  </si>
  <si>
    <t>Elusive Quality (USA)</t>
  </si>
  <si>
    <t>Xtension (IRE)</t>
  </si>
  <si>
    <t>Springfort Park Stud</t>
  </si>
  <si>
    <t>KGS</t>
  </si>
  <si>
    <t>694</t>
  </si>
  <si>
    <t>Soldier's Call (GB) / Rustam (GB)</t>
  </si>
  <si>
    <t>Rustam (GB)</t>
  </si>
  <si>
    <t>Dansili (GB)</t>
  </si>
  <si>
    <t>Drumachon Stud</t>
  </si>
  <si>
    <t>Pierguido Meniconi Agency</t>
  </si>
  <si>
    <t>£8,500</t>
  </si>
  <si>
    <t>799</t>
  </si>
  <si>
    <t>Supremacy (IRE) / Coolfitch (IRE)</t>
  </si>
  <si>
    <t>Coolfitch (IRE)</t>
  </si>
  <si>
    <t>Roderic O'Connor (IRE)</t>
  </si>
  <si>
    <t>Ballybin Stud</t>
  </si>
  <si>
    <t>Theo Carrick</t>
  </si>
  <si>
    <t>731</t>
  </si>
  <si>
    <t>Bungle Inthejungle (GB) / Tangled Thread (GB)</t>
  </si>
  <si>
    <t>Tangled Thread (GB)</t>
  </si>
  <si>
    <t>New Approach (IRE)</t>
  </si>
  <si>
    <t>Rathbride Farm</t>
  </si>
  <si>
    <t>No Regrets Finance Ltd</t>
  </si>
  <si>
    <t>732</t>
  </si>
  <si>
    <t>Bungle Inthejungle (GB) / Taranata (IRE)</t>
  </si>
  <si>
    <t>Taranata (IRE)</t>
  </si>
  <si>
    <t>Loughill</t>
  </si>
  <si>
    <t>Noel Meade</t>
  </si>
  <si>
    <t>608</t>
  </si>
  <si>
    <t>Coulsty (IRE) / Lady Coole (IRE)</t>
  </si>
  <si>
    <t>Lady Coole (IRE)</t>
  </si>
  <si>
    <t>Thousand Words (GB)</t>
  </si>
  <si>
    <t>Stefano Botti Turf</t>
  </si>
  <si>
    <t>820</t>
  </si>
  <si>
    <t>Dandy Man (IRE) / Ebbraam (GB)</t>
  </si>
  <si>
    <t>Ebbraam (GB)</t>
  </si>
  <si>
    <t>Mozart (IRE)</t>
  </si>
  <si>
    <t>Barry Davies</t>
  </si>
  <si>
    <t>761</t>
  </si>
  <si>
    <t>Dawn Approach (IRE) / Aisteoir (IRE)</t>
  </si>
  <si>
    <t>Aisteoir (IRE)</t>
  </si>
  <si>
    <t>Vocalised (USA)</t>
  </si>
  <si>
    <t>Metric Bloodstock Ltd</t>
  </si>
  <si>
    <t>Volteo Horse Services</t>
  </si>
  <si>
    <t>596</t>
  </si>
  <si>
    <t>Dream Ahead (USA) / Isis (USA)</t>
  </si>
  <si>
    <t>Isis (USA)</t>
  </si>
  <si>
    <t>Diktat (GB)</t>
  </si>
  <si>
    <t>Royal Academy (USA)</t>
  </si>
  <si>
    <t>Browne Brothers Bloodstock</t>
  </si>
  <si>
    <t>Sack Holm R C Y</t>
  </si>
  <si>
    <t>£6,502</t>
  </si>
  <si>
    <t>653</t>
  </si>
  <si>
    <t>Galileo Gold (GB) / Negotiate (GB)</t>
  </si>
  <si>
    <t>Negotiate (GB)</t>
  </si>
  <si>
    <t>Red Ransom (USA)</t>
  </si>
  <si>
    <t>Kildallan Farm</t>
  </si>
  <si>
    <t>Volteo Horse Services (P.S.)</t>
  </si>
  <si>
    <t>807</t>
  </si>
  <si>
    <t>Invincible Army (IRE) / Designation (IRE)</t>
  </si>
  <si>
    <t>Designation (IRE)</t>
  </si>
  <si>
    <t>315</t>
  </si>
  <si>
    <t>Kuroshio (AUS) / Set To Fire (IRE)</t>
  </si>
  <si>
    <t>Set To Fire (IRE)</t>
  </si>
  <si>
    <t>770</t>
  </si>
  <si>
    <t>Sands of Mali (FR) / Backstreet Girl (IRE)</t>
  </si>
  <si>
    <t>Backstreet Girl (IRE)</t>
  </si>
  <si>
    <t>Shamardal (USA)</t>
  </si>
  <si>
    <t>557</t>
  </si>
  <si>
    <t>Soldier's Call (GB) / Fair Praise (IRE)</t>
  </si>
  <si>
    <t>Fair Praise (IRE)</t>
  </si>
  <si>
    <t>Società di Allenamento Pierdomenico Danilo</t>
  </si>
  <si>
    <t>632</t>
  </si>
  <si>
    <t>Starman (GB) / Maisie Ellie (IRE)</t>
  </si>
  <si>
    <t>Maisie Ellie (IRE)</t>
  </si>
  <si>
    <t>Shinglis Stud</t>
  </si>
  <si>
    <t>Laurence Mulvany</t>
  </si>
  <si>
    <t>704</t>
  </si>
  <si>
    <t>Ten Sovereigns (IRE) / Shafafya (GB)</t>
  </si>
  <si>
    <t>Shafafya (GB)</t>
  </si>
  <si>
    <t>Taroka Stud</t>
  </si>
  <si>
    <t>670</t>
  </si>
  <si>
    <t>U S Navy Flag (USA) / Peace Wave (IRE)</t>
  </si>
  <si>
    <t>Peace Wave (IRE)</t>
  </si>
  <si>
    <t>594</t>
  </si>
  <si>
    <t>Cable Bay (IRE) / Interlope (IRE)</t>
  </si>
  <si>
    <t>Interlope (IRE)</t>
  </si>
  <si>
    <t>Fastnet Rock (AUS)</t>
  </si>
  <si>
    <t>Croom House Stud</t>
  </si>
  <si>
    <t>Pierguido Meniconi Agency - Forlini Leonardo</t>
  </si>
  <si>
    <t>£8,000</t>
  </si>
  <si>
    <t>658</t>
  </si>
  <si>
    <t>Elzaam (AUS) / No More Regrets (IRE)</t>
  </si>
  <si>
    <t>No More Regrets (IRE)</t>
  </si>
  <si>
    <t>Ballyhane</t>
  </si>
  <si>
    <t>Giannoti Pieruigi</t>
  </si>
  <si>
    <t>776</t>
  </si>
  <si>
    <t>Elzaam (AUS) / Beechwood Emily (GB)</t>
  </si>
  <si>
    <t>Beechwood Emily (GB)</t>
  </si>
  <si>
    <t>Q-Cross Stables</t>
  </si>
  <si>
    <t>Philip Egan</t>
  </si>
  <si>
    <t>787</t>
  </si>
  <si>
    <t>Invincible Army (IRE) / Caledonian Belle (IRE)</t>
  </si>
  <si>
    <t>Caledonian Belle (IRE)</t>
  </si>
  <si>
    <t>Harristown Stables</t>
  </si>
  <si>
    <t>749</t>
  </si>
  <si>
    <t>Magna Grecia (IRE) / West of Venus (USA)</t>
  </si>
  <si>
    <t>West of Venus (USA)</t>
  </si>
  <si>
    <t>Street Cry (IRE)</t>
  </si>
  <si>
    <t>Ballintry Stud</t>
  </si>
  <si>
    <t>Norman McKnight</t>
  </si>
  <si>
    <t>794</t>
  </si>
  <si>
    <t>Nando Parrado (GB) / Clarinda (FR)</t>
  </si>
  <si>
    <t>Clarinda (FR)</t>
  </si>
  <si>
    <t>Montjeu (IRE)</t>
  </si>
  <si>
    <t>Lightning Bloodstock</t>
  </si>
  <si>
    <t>671</t>
  </si>
  <si>
    <t>Profitable (IRE) / Peig (IRE)</t>
  </si>
  <si>
    <t>Peig (IRE)</t>
  </si>
  <si>
    <t>Refuse To Bend (IRE)</t>
  </si>
  <si>
    <t>Luciano Licciardello</t>
  </si>
  <si>
    <t>654</t>
  </si>
  <si>
    <t>Ribchester (IRE) / Nell Trent (GB)</t>
  </si>
  <si>
    <t>Nell Trent (GB)</t>
  </si>
  <si>
    <t>Nathaniel (IRE)</t>
  </si>
  <si>
    <t>Paal House Stud</t>
  </si>
  <si>
    <t>Cudra Inter Lawyers</t>
  </si>
  <si>
    <t>655</t>
  </si>
  <si>
    <t>U S Navy Flag (USA) / Never Forgotten (IRE)</t>
  </si>
  <si>
    <t>Never Forgotten (IRE)</t>
  </si>
  <si>
    <t>Alkumait (GB)Xinji (IRE)</t>
  </si>
  <si>
    <t>Br.F</t>
  </si>
  <si>
    <t>Xinji (IRE)</t>
  </si>
  <si>
    <t>Willowbrook Bloodstock</t>
  </si>
  <si>
    <t>Hodgestown Stud</t>
  </si>
  <si>
    <t>533</t>
  </si>
  <si>
    <t>Ardad (IRE) / Dreamy Gal (IRE)</t>
  </si>
  <si>
    <t>Dreamy Gal (IRE)</t>
  </si>
  <si>
    <t>Ringfort Stud</t>
  </si>
  <si>
    <t>£12,500</t>
  </si>
  <si>
    <t>663</t>
  </si>
  <si>
    <t>Bated Breath (GB) / Only Together (IRE)</t>
  </si>
  <si>
    <t>Only Together (IRE)</t>
  </si>
  <si>
    <t>Castledillon Stud (Agent)</t>
  </si>
  <si>
    <t>750</t>
  </si>
  <si>
    <t>Cotai Glory (GB) / Winnie The Wooh (IRE)</t>
  </si>
  <si>
    <t>Winnie The Wooh (IRE)</t>
  </si>
  <si>
    <t>Greenwood Stables</t>
  </si>
  <si>
    <t>Antonio Giuffrida</t>
  </si>
  <si>
    <t>618</t>
  </si>
  <si>
    <t>Coulsty (IRE) / Lets Try (IRE)</t>
  </si>
  <si>
    <t>Lets Try (IRE)</t>
  </si>
  <si>
    <t>Martul CB</t>
  </si>
  <si>
    <t>392</t>
  </si>
  <si>
    <t>Dandy Man (IRE) / Viva Espana (GB)</t>
  </si>
  <si>
    <t>Viva Espana (GB)</t>
  </si>
  <si>
    <t>Semeso</t>
  </si>
  <si>
    <t>825</t>
  </si>
  <si>
    <t>Dandy Man (IRE) / Emmie (IRE)</t>
  </si>
  <si>
    <t>Emmie (IRE)</t>
  </si>
  <si>
    <t>High Chaparral (IRE)</t>
  </si>
  <si>
    <t>538</t>
  </si>
  <si>
    <t>Dark Angel (IRE) / Dufay (IRE)</t>
  </si>
  <si>
    <t>Dufay (IRE)</t>
  </si>
  <si>
    <t>Stone Farm</t>
  </si>
  <si>
    <t>Linda O'Donnell</t>
  </si>
  <si>
    <t>Elzaam (AUS)Elzaam (AUS) x Am I (USA)</t>
  </si>
  <si>
    <t>B.F</t>
  </si>
  <si>
    <t>Elzaam (AUS) x Am I (USA)</t>
  </si>
  <si>
    <t>Ard Na Taggle Stables Co. Clare</t>
  </si>
  <si>
    <t>Brookside Stables</t>
  </si>
  <si>
    <t>606</t>
  </si>
  <si>
    <t>Elzaam (AUS) / Kukri Klass (IRE)</t>
  </si>
  <si>
    <t>Kukri Klass (IRE)</t>
  </si>
  <si>
    <t>The Gurkha (IRE)</t>
  </si>
  <si>
    <t>The Castlebridge Consignment</t>
  </si>
  <si>
    <t>Automaticos Daniela SL</t>
  </si>
  <si>
    <t>560</t>
  </si>
  <si>
    <t>Elzaam (AUS) / Fitrah (IRE)</t>
  </si>
  <si>
    <t>Fitrah (IRE)</t>
  </si>
  <si>
    <t>Kings Bloodstock / Gemma Tutty</t>
  </si>
  <si>
    <t>93</t>
  </si>
  <si>
    <t>Elzaam (AUS) / Khajool (IRE)</t>
  </si>
  <si>
    <t>Khajool (IRE)</t>
  </si>
  <si>
    <t>Haafhd (GB)</t>
  </si>
  <si>
    <t>Wardstown Stud</t>
  </si>
  <si>
    <t>Società di Allenamento Danilo Pierdomenico (P.S.)</t>
  </si>
  <si>
    <t>B.</t>
  </si>
  <si>
    <t>Laguna Salada (IRE)</t>
  </si>
  <si>
    <t>Tirnaskea Stud</t>
  </si>
  <si>
    <t>Anna Tuer</t>
  </si>
  <si>
    <t>B.C</t>
  </si>
  <si>
    <t>Mearu (IRE)</t>
  </si>
  <si>
    <t>Beechlane Stables</t>
  </si>
  <si>
    <t>Vendor (4500) / Ahmed Albader (PS)</t>
  </si>
  <si>
    <t>612</t>
  </si>
  <si>
    <t>Far Above (IRE) / Lady Melody (IRE)</t>
  </si>
  <si>
    <t>Lady Melody (IRE)</t>
  </si>
  <si>
    <t>Farhh (GB)</t>
  </si>
  <si>
    <t>Bocci Simonie</t>
  </si>
  <si>
    <t>687</t>
  </si>
  <si>
    <t>Far Above (IRE) / Reiwa (IRE)</t>
  </si>
  <si>
    <t>Reiwa (IRE)</t>
  </si>
  <si>
    <t>Caruso Vincenzo - Virruso Pizzetta</t>
  </si>
  <si>
    <t>628</t>
  </si>
  <si>
    <t>Galileo Gold (GB) / Madam McPhee (GB)</t>
  </si>
  <si>
    <t>Madam McPhee (GB)</t>
  </si>
  <si>
    <t>Kyllachy (GB)</t>
  </si>
  <si>
    <t>Glascairn Stud</t>
  </si>
  <si>
    <t>Ilson Correia</t>
  </si>
  <si>
    <t>257</t>
  </si>
  <si>
    <t>Galiway (GB) / Queen Cordelia (IRE)</t>
  </si>
  <si>
    <t>Queen Cordelia (IRE)</t>
  </si>
  <si>
    <t>Marco Bozzi Bloodstock</t>
  </si>
  <si>
    <t>624</t>
  </si>
  <si>
    <t>Holy Roman Emperor (IRE) / Lustful (GB)</t>
  </si>
  <si>
    <t>Lustful (GB)</t>
  </si>
  <si>
    <t>Danehill (USA)</t>
  </si>
  <si>
    <t>Maxios (GB)</t>
  </si>
  <si>
    <t>656</t>
  </si>
  <si>
    <t>Inns of Court (IRE) / Night Queen (IRE)</t>
  </si>
  <si>
    <t>Night Queen (IRE)</t>
  </si>
  <si>
    <t>Rip Van Winkle (IRE)</t>
  </si>
  <si>
    <t>Ms. Alice Fitzgerald</t>
  </si>
  <si>
    <t>1</t>
  </si>
  <si>
    <t>Inns of Court (IRE) / Fainleog (IRE)</t>
  </si>
  <si>
    <t>Fainleog (IRE)</t>
  </si>
  <si>
    <t>Tally-Ho Stud</t>
  </si>
  <si>
    <t>Kevin Hart</t>
  </si>
  <si>
    <t>784</t>
  </si>
  <si>
    <t>Invincible Army (IRE) / Brown Eyed Honey (GB)</t>
  </si>
  <si>
    <t>Brown Eyed Honey (GB)</t>
  </si>
  <si>
    <t>Elusive City (USA)</t>
  </si>
  <si>
    <t>Graiguebeg Stud</t>
  </si>
  <si>
    <t>Cabragh Lodge</t>
  </si>
  <si>
    <t>578</t>
  </si>
  <si>
    <t>Invincible Army (IRE) / Grandegrandegrande (IRE)</t>
  </si>
  <si>
    <t>Grandegrandegrande (IRE)</t>
  </si>
  <si>
    <t>Collegelands Stud</t>
  </si>
  <si>
    <t>Gr.</t>
  </si>
  <si>
    <t>Isabella Brant (FR)</t>
  </si>
  <si>
    <t>Rathbarry Stud</t>
  </si>
  <si>
    <t>J Berry</t>
  </si>
  <si>
    <t>Slovak (IRE)</t>
  </si>
  <si>
    <t>Kodi Bear (IRE)Kodi Bear (IRE) x Angel de La Gesse (FR)</t>
  </si>
  <si>
    <t>Gr.F</t>
  </si>
  <si>
    <t>Kodi Bear (IRE) x Angel de La Gesse (FR)</t>
  </si>
  <si>
    <t>Jannicke Eilertsen</t>
  </si>
  <si>
    <t>764</t>
  </si>
  <si>
    <t>Kodi Bear (IRE) / Andorra (GB)</t>
  </si>
  <si>
    <t>Andorra (GB)</t>
  </si>
  <si>
    <t>Cadeaux Genereux</t>
  </si>
  <si>
    <t>Al Eile Stud</t>
  </si>
  <si>
    <t>Hedge Road Bloodstock / Browne Brothers (Agent)</t>
  </si>
  <si>
    <t>636</t>
  </si>
  <si>
    <t>Kodi Bear (IRE) / Masquerading (GB)</t>
  </si>
  <si>
    <t>Masquerading (GB)</t>
  </si>
  <si>
    <t>Charming Thought (GB)</t>
  </si>
  <si>
    <t>Osborne Lodge Racing</t>
  </si>
  <si>
    <t>Musical Memories (GB)</t>
  </si>
  <si>
    <t>Newtown Stud</t>
  </si>
  <si>
    <t>Eugene Brennan</t>
  </si>
  <si>
    <t>Jellicle Ball (IRE)</t>
  </si>
  <si>
    <t>Irish National Stud</t>
  </si>
  <si>
    <t>Vendor (3000) / Renello Bloodstock Agency (PS)</t>
  </si>
  <si>
    <t>Magna Grecia (IRE) x Ellasha (GB)</t>
  </si>
  <si>
    <t>Wraymount Stud</t>
  </si>
  <si>
    <t>Ramzi Alghul</t>
  </si>
  <si>
    <t>Hymnist (IRE)</t>
  </si>
  <si>
    <t>Boherguy Stud</t>
  </si>
  <si>
    <t>Michal Borkowski</t>
  </si>
  <si>
    <t>Ponty Royale (IRE)</t>
  </si>
  <si>
    <t>Con Marnane</t>
  </si>
  <si>
    <t>Purple Tigress (GB)</t>
  </si>
  <si>
    <t>Meadowlands Stud (Co. Down)</t>
  </si>
  <si>
    <t>Jose Ricardo Rodriges de Souza</t>
  </si>
  <si>
    <t>Lexington Sky (IRE)</t>
  </si>
  <si>
    <t>Grange Hill Stud</t>
  </si>
  <si>
    <t>Vendor (4000) / Michael Mulvany (PS)</t>
  </si>
  <si>
    <t>225</t>
  </si>
  <si>
    <t>Phoenix of Spain (IRE) / Passage Falcon (IRE)</t>
  </si>
  <si>
    <t>Passage Falcon (IRE)</t>
  </si>
  <si>
    <t>Free Eagle (IRE)</t>
  </si>
  <si>
    <t>Raajihah (GB)</t>
  </si>
  <si>
    <t>Greenville House Stud</t>
  </si>
  <si>
    <t>Browne Bros Agent / Hedge Road Bloodstock</t>
  </si>
  <si>
    <t>Regency Romance (GB)</t>
  </si>
  <si>
    <t>Vendor (3000) / Bobby O'Ryan / Kishore (PS)</t>
  </si>
  <si>
    <t>Hot Legs (IRE)</t>
  </si>
  <si>
    <t>John Mulvihill</t>
  </si>
  <si>
    <t>384</t>
  </si>
  <si>
    <t>Starman (GB) / Universal Beauty (GB)</t>
  </si>
  <si>
    <t>Universal Beauty (GB)</t>
  </si>
  <si>
    <t>Universal (IRE)</t>
  </si>
  <si>
    <t>Marco Di Mauro</t>
  </si>
  <si>
    <t>738</t>
  </si>
  <si>
    <t>Starman (GB) / Throne (GB)</t>
  </si>
  <si>
    <t>Throne (GB)</t>
  </si>
  <si>
    <t>Foxley Stables</t>
  </si>
  <si>
    <t>587</t>
  </si>
  <si>
    <t>Supremacy (IRE) / Iamfine (IRE)</t>
  </si>
  <si>
    <t>Iamfine (IRE)</t>
  </si>
  <si>
    <t>Whipper (USA)</t>
  </si>
  <si>
    <t>Pipe View Stud</t>
  </si>
  <si>
    <t>775</t>
  </si>
  <si>
    <t>Waldgeist (GB) / Bed of Diamonds (GB)</t>
  </si>
  <si>
    <t>Bed of Diamonds (GB)</t>
  </si>
  <si>
    <t>Ross na Ree House Farm</t>
  </si>
  <si>
    <t>660</t>
  </si>
  <si>
    <t>Waldgeist (GB) / Not Misbegotten (IRE)</t>
  </si>
  <si>
    <t>Not Misbegotten (IRE)</t>
  </si>
  <si>
    <t>552</t>
  </si>
  <si>
    <t>Cotai Glory (GB) / Expect Amazing (IRE)</t>
  </si>
  <si>
    <t>Expect Amazing (IRE)</t>
  </si>
  <si>
    <t>783</t>
  </si>
  <si>
    <t>Coulsty (IRE) / Boom And Bloom (IRE)</t>
  </si>
  <si>
    <t>Boom And Bloom (IRE)</t>
  </si>
  <si>
    <t>Ballyshannon Stud</t>
  </si>
  <si>
    <t>Charlie Clover</t>
  </si>
  <si>
    <t>796</t>
  </si>
  <si>
    <t>Coulsty (IRE) / Clodovine (FR)</t>
  </si>
  <si>
    <t>Clodovine (FR)</t>
  </si>
  <si>
    <t>Jose Adriano Guerra</t>
  </si>
  <si>
    <t>Ch.</t>
  </si>
  <si>
    <t>Maybe So (GB)</t>
  </si>
  <si>
    <t>Natalia Stasiouska/KishoreMirpuri</t>
  </si>
  <si>
    <t>717</t>
  </si>
  <si>
    <t>Far Above (IRE) / Spirit of Sisra (IRE)</t>
  </si>
  <si>
    <t>Spirit of Sisra (IRE)</t>
  </si>
  <si>
    <t>Kevin Smith</t>
  </si>
  <si>
    <t>Maiden's Tower (IRE)</t>
  </si>
  <si>
    <t>Not Sold (7500) / Janda Bloodstock (PS)</t>
  </si>
  <si>
    <t>620</t>
  </si>
  <si>
    <t>Inns of Court (IRE) / Looking Good (GB)</t>
  </si>
  <si>
    <t>Looking Good (GB)</t>
  </si>
  <si>
    <t>Clonbonny Stud</t>
  </si>
  <si>
    <t>Mark Enright</t>
  </si>
  <si>
    <t>766</t>
  </si>
  <si>
    <t>Soldier's Call (GB) / Angels (GB)</t>
  </si>
  <si>
    <t>Angels (GB)</t>
  </si>
  <si>
    <t>Hyde Park Stud</t>
  </si>
  <si>
    <t>Sleepy Dust (IRE)</t>
  </si>
  <si>
    <t>Churchland Stud</t>
  </si>
  <si>
    <t>D Buckley</t>
  </si>
  <si>
    <t>Alkumait (GB)Wishyouwerehere (IRE)</t>
  </si>
  <si>
    <t>Br.C</t>
  </si>
  <si>
    <t>Wishyouwerehere (IRE)</t>
  </si>
  <si>
    <t>Derryluskin Stud</t>
  </si>
  <si>
    <t>Butler Court Farm</t>
  </si>
  <si>
    <t>568</t>
  </si>
  <si>
    <t>Alkumait (GB) / Gianetta (USA)</t>
  </si>
  <si>
    <t>Gianetta (USA)</t>
  </si>
  <si>
    <t>First Defence (USA)</t>
  </si>
  <si>
    <t>Adrian Keatley Racing</t>
  </si>
  <si>
    <t>562</t>
  </si>
  <si>
    <t>Ardad (IRE) / Flirtare (IRE)</t>
  </si>
  <si>
    <t>Flirtare (IRE)</t>
  </si>
  <si>
    <t>Michael Phelan</t>
  </si>
  <si>
    <t>156</t>
  </si>
  <si>
    <t>Bobby's Kitten (USA) / Mariee (GB)</t>
  </si>
  <si>
    <t>Mariee (GB)</t>
  </si>
  <si>
    <t>Kitten's Joy (USA)</t>
  </si>
  <si>
    <t>Archipenko (USA)</t>
  </si>
  <si>
    <t>Staffordstown</t>
  </si>
  <si>
    <t>ATP Management</t>
  </si>
  <si>
    <t>Melanie Pimm (IRE)</t>
  </si>
  <si>
    <t>Lisieux Stud</t>
  </si>
  <si>
    <t>W M Wanless</t>
  </si>
  <si>
    <t>Circus Maximus (IRE)Cosmic Fire (FR)</t>
  </si>
  <si>
    <t>Cosmic Fire (FR)</t>
  </si>
  <si>
    <t>D Kinsella</t>
  </si>
  <si>
    <t>South Forest (IRE)</t>
  </si>
  <si>
    <t>Zulfiqar Khan</t>
  </si>
  <si>
    <t>725</t>
  </si>
  <si>
    <t>Dawn Approach (IRE) / Stylish One (IRE)</t>
  </si>
  <si>
    <t>Stylish One (IRE)</t>
  </si>
  <si>
    <t>Belmont Stud</t>
  </si>
  <si>
    <t>411</t>
  </si>
  <si>
    <t>Earthlight (IRE) / Zagharit (IRE)</t>
  </si>
  <si>
    <t>Zagharit (IRE)</t>
  </si>
  <si>
    <t>Sir Percy (GB)</t>
  </si>
  <si>
    <t>Egmont Stud</t>
  </si>
  <si>
    <t>Br.</t>
  </si>
  <si>
    <t>Signora Lina (IRE)</t>
  </si>
  <si>
    <t>Killulla Stud</t>
  </si>
  <si>
    <t>New Approach Investments</t>
  </si>
  <si>
    <t>129</t>
  </si>
  <si>
    <t>Elzaam (AUS) / Live Stream (IRE)</t>
  </si>
  <si>
    <t>Live Stream (IRE)</t>
  </si>
  <si>
    <t>Peter Nolan Bloodstock</t>
  </si>
  <si>
    <t>752</t>
  </si>
  <si>
    <t>Inns of Court (IRE) / Witty Repartee (IRE)</t>
  </si>
  <si>
    <t>Witty Repartee (IRE)</t>
  </si>
  <si>
    <t>Magna Grecia (IRE) x Danzonette (IRE)</t>
  </si>
  <si>
    <t>Manister House Stud</t>
  </si>
  <si>
    <t>Kishore Mirpuri/B O'Ryan</t>
  </si>
  <si>
    <t>137</t>
  </si>
  <si>
    <t>Mohaather (GB) / Loving Touch (GB)</t>
  </si>
  <si>
    <t>Loving Touch (GB)</t>
  </si>
  <si>
    <t>Glidawn Stud</t>
  </si>
  <si>
    <t>Nando Parrado (GB) x Hanvarana (IRE)</t>
  </si>
  <si>
    <t>Hanvarana (IRE)</t>
  </si>
  <si>
    <t>Jimmy Coogan</t>
  </si>
  <si>
    <t>730</t>
  </si>
  <si>
    <t>Nando Parrado (GB) / Tamaara (IRE)</t>
  </si>
  <si>
    <t>Tamaara (IRE)</t>
  </si>
  <si>
    <t>Sepoy (AUS)</t>
  </si>
  <si>
    <t>Cooneen Stud</t>
  </si>
  <si>
    <t>Soul Custody (CAN)</t>
  </si>
  <si>
    <t>Kishore Mirpuri</t>
  </si>
  <si>
    <t>Phoenix of Spain (IRE) x Divine Approach (IRE)</t>
  </si>
  <si>
    <t>Wojciech Zmiejko/Robert Zielinski</t>
  </si>
  <si>
    <t>634</t>
  </si>
  <si>
    <t>Profitable (IRE) / Marmalade Cat (GB)</t>
  </si>
  <si>
    <t>Marmalade Cat (GB)</t>
  </si>
  <si>
    <t>Duke of Marmalade (IRE)</t>
  </si>
  <si>
    <t>Eoin Sullivan, Agent</t>
  </si>
  <si>
    <t>482</t>
  </si>
  <si>
    <t>Saxon Warrior (JPN) / Bronagh's Belle (IRE)</t>
  </si>
  <si>
    <t>Bronagh's Belle (IRE)</t>
  </si>
  <si>
    <t>Deep Impact (JPN)</t>
  </si>
  <si>
    <t>Limekiln Stud</t>
  </si>
  <si>
    <t>270</t>
  </si>
  <si>
    <t>Soldier's Call (GB) / Revived (GB)</t>
  </si>
  <si>
    <t>Revived (GB)</t>
  </si>
  <si>
    <t>681</t>
  </si>
  <si>
    <t>Soldier's Call (GB) / Rebel Force (IRE)</t>
  </si>
  <si>
    <t>Rebel Force (IRE)</t>
  </si>
  <si>
    <t>Dalakhani (IRE)</t>
  </si>
  <si>
    <t>Vinesgrove Stud</t>
  </si>
  <si>
    <t>114</t>
  </si>
  <si>
    <t>Supremacy (IRE) / Lady Kermit (IRE)</t>
  </si>
  <si>
    <t>Lady Kermit (IRE)</t>
  </si>
  <si>
    <t>Grangemore Stud</t>
  </si>
  <si>
    <t>Aurelio Golino</t>
  </si>
  <si>
    <t>Lady Brigid (IRE)</t>
  </si>
  <si>
    <t>Vendor (5000) / Bobby O Ryan (PS)</t>
  </si>
  <si>
    <t>Pink Moon (IRE)</t>
  </si>
  <si>
    <t>Loughmore Stables</t>
  </si>
  <si>
    <t>Local Creator Racing</t>
  </si>
  <si>
    <t>828</t>
  </si>
  <si>
    <t>U S Navy Flag (USA) / Ever Amber (IRE)</t>
  </si>
  <si>
    <t>Ever Amber (IRE)</t>
  </si>
  <si>
    <t>Ivawood (IRE)</t>
  </si>
  <si>
    <t>J Everard</t>
  </si>
  <si>
    <t>642</t>
  </si>
  <si>
    <t>Vadamos (FR) / Miss Verdoyante (GB)</t>
  </si>
  <si>
    <t>Miss Verdoyante (GB)</t>
  </si>
  <si>
    <t>Monsun (GER)</t>
  </si>
  <si>
    <t>Reza Pazooki</t>
  </si>
  <si>
    <t>Waldgeist (GB) x Enchanted Empress (IRE)</t>
  </si>
  <si>
    <t>Jossestown Farm</t>
  </si>
  <si>
    <t>Martin Hayes</t>
  </si>
  <si>
    <t>650</t>
  </si>
  <si>
    <t>Waldgeist (GB) / Namibie (GB)</t>
  </si>
  <si>
    <t>Namibie (GB)</t>
  </si>
  <si>
    <t>347</t>
  </si>
  <si>
    <t>Coulsty (IRE) / Starlight Dance (IRE)</t>
  </si>
  <si>
    <t>Starlight Dance (IRE)</t>
  </si>
  <si>
    <t>Nick Bradley Racing</t>
  </si>
  <si>
    <t>821</t>
  </si>
  <si>
    <t>Coulsty (IRE) / Elbegei (GB)</t>
  </si>
  <si>
    <t>Elbegei (GB)</t>
  </si>
  <si>
    <t>651</t>
  </si>
  <si>
    <t>Dandy Man (IRE) / Nashmiah (IRE)</t>
  </si>
  <si>
    <t>Nashmiah (IRE)</t>
  </si>
  <si>
    <t>Horse Revolutions</t>
  </si>
  <si>
    <t>393</t>
  </si>
  <si>
    <t>King of Change (GB) / Volkovkha (GB)</t>
  </si>
  <si>
    <t>Volkovkha (GB)</t>
  </si>
  <si>
    <t>15</t>
  </si>
  <si>
    <t>Kodi Bear (IRE) / Forever In Love (GB)</t>
  </si>
  <si>
    <t>Forever In Love (GB)</t>
  </si>
  <si>
    <t>Ballyvolane Stud</t>
  </si>
  <si>
    <t>Shaqeeqa (GB)</t>
  </si>
  <si>
    <t>Knockbaun Bloodstock</t>
  </si>
  <si>
    <t>Not Sold (4500) / Janda Bloodstock (PS)</t>
  </si>
  <si>
    <t>556</t>
  </si>
  <si>
    <t>Nando Parrado (GB) / Fables (IRE)</t>
  </si>
  <si>
    <t>Fables (IRE)</t>
  </si>
  <si>
    <t>Kendargent (FR)</t>
  </si>
  <si>
    <t>Lavella Stud</t>
  </si>
  <si>
    <t>566</t>
  </si>
  <si>
    <t>Nando Parrado (GB) / Fynbos (GB)</t>
  </si>
  <si>
    <t>Fynbos (GB)</t>
  </si>
  <si>
    <t>Learritza 135 SL</t>
  </si>
  <si>
    <t>Arizona (IRE)Arizona (IRE) x Baby Houseman (GB)</t>
  </si>
  <si>
    <t>Arizona (IRE) x Baby Houseman (GB)</t>
  </si>
  <si>
    <t>Lodge Park Stud</t>
  </si>
  <si>
    <t>Alistair Porter</t>
  </si>
  <si>
    <t>326</t>
  </si>
  <si>
    <t>Australia (GB) / Sister Eliza (IRE)</t>
  </si>
  <si>
    <t>Sister Eliza (IRE)</t>
  </si>
  <si>
    <t>Whitehall Stud</t>
  </si>
  <si>
    <t>Scuderia Cavalli Da Corsa Giannotti Pierluigi</t>
  </si>
  <si>
    <t>391</t>
  </si>
  <si>
    <t>Bobby's Kitten (USA) / Vincitomnia (FR)</t>
  </si>
  <si>
    <t>Vincitomnia (FR)</t>
  </si>
  <si>
    <t>Bungle Inthejungle (GB)Brazilian Breeze (IRE)</t>
  </si>
  <si>
    <t>Brazilian Breeze (IRE)</t>
  </si>
  <si>
    <t>Newlands House Stud</t>
  </si>
  <si>
    <t>Katora (GB)</t>
  </si>
  <si>
    <t>Galbertstown Stables</t>
  </si>
  <si>
    <t>G.A.K Partnership</t>
  </si>
  <si>
    <t>788</t>
  </si>
  <si>
    <t>Bungle Inthejungle (GB) / Carryonregardless (GB)</t>
  </si>
  <si>
    <t>Carryonregardless (GB)</t>
  </si>
  <si>
    <t>Ladytown Stables</t>
  </si>
  <si>
    <t>Path of Totality (USA)</t>
  </si>
  <si>
    <t>Tradewinds Stud</t>
  </si>
  <si>
    <t>Peter Commane</t>
  </si>
  <si>
    <t>75</t>
  </si>
  <si>
    <t>Circus Maximus (IRE) / Isobel Baillie (GB)</t>
  </si>
  <si>
    <t>Isobel Baillie (GB)</t>
  </si>
  <si>
    <t>Lomitas (GB)</t>
  </si>
  <si>
    <t>Airlie Stud</t>
  </si>
  <si>
    <t>Tomas Janda (P.S.)</t>
  </si>
  <si>
    <t>407</t>
  </si>
  <si>
    <t>Cotai Glory (GB) / Wychwood Whisper (IRE)</t>
  </si>
  <si>
    <t>Wychwood Whisper (IRE)</t>
  </si>
  <si>
    <t>Paradisia (IRE)</t>
  </si>
  <si>
    <t>289</t>
  </si>
  <si>
    <t>Coulsty (IRE) / Salwa (IRE)</t>
  </si>
  <si>
    <t>Salwa (IRE)</t>
  </si>
  <si>
    <t>311</t>
  </si>
  <si>
    <t>Coulsty (IRE) / Sense of Victory (IRE)</t>
  </si>
  <si>
    <t>Sense of Victory (IRE)</t>
  </si>
  <si>
    <t>805</t>
  </si>
  <si>
    <t>Coulsty (IRE) / Dawaa (GB)</t>
  </si>
  <si>
    <t>Dawaa (GB)</t>
  </si>
  <si>
    <t>Loughtown Stud</t>
  </si>
  <si>
    <t>BBA Ireland</t>
  </si>
  <si>
    <t>707</t>
  </si>
  <si>
    <t>Dawn Approach (IRE) / Shuttlecock (GB)</t>
  </si>
  <si>
    <t>Shuttlecock (GB)</t>
  </si>
  <si>
    <t>590</t>
  </si>
  <si>
    <t>Due Diligence (USA) / If You Can Dream (GB)</t>
  </si>
  <si>
    <t>If You Can Dream (GB)</t>
  </si>
  <si>
    <t>Ballyphilip Stud</t>
  </si>
  <si>
    <t>Pat Murphy</t>
  </si>
  <si>
    <t>£5000</t>
  </si>
  <si>
    <t>744</t>
  </si>
  <si>
    <t>Elzaam (AUS) / Upper Silesian (IRE)</t>
  </si>
  <si>
    <t>Upper Silesian (IRE)</t>
  </si>
  <si>
    <t>Carrigeen Farm</t>
  </si>
  <si>
    <t>Drumphea Stables</t>
  </si>
  <si>
    <t>387</t>
  </si>
  <si>
    <t>Far Above (IRE) / Va Pensiero (IRE)</t>
  </si>
  <si>
    <t>Va Pensiero (IRE)</t>
  </si>
  <si>
    <t>41</t>
  </si>
  <si>
    <t>Galileo Gold (GB) / Hangzhou (GB)</t>
  </si>
  <si>
    <t>Hangzhou (GB)</t>
  </si>
  <si>
    <t>Le Havre (IRE)</t>
  </si>
  <si>
    <t>Mateusz Wisniewski Canwa II</t>
  </si>
  <si>
    <t>742</t>
  </si>
  <si>
    <t>Gleneagles (IRE) / Ugo Fire (IRE)</t>
  </si>
  <si>
    <t>Ugo Fire (IRE)</t>
  </si>
  <si>
    <t>Bluebird (USA)</t>
  </si>
  <si>
    <t>Blackwater Stud</t>
  </si>
  <si>
    <t>Michele Serrantino</t>
  </si>
  <si>
    <t>790</t>
  </si>
  <si>
    <t>Inns of Court (IRE) / Ceimeanna Coise (IRE)</t>
  </si>
  <si>
    <t>Ceimeanna Coise (IRE)</t>
  </si>
  <si>
    <t>Compas Equine / Dave Loughnane Racing</t>
  </si>
  <si>
    <t>Lunette (IRE)</t>
  </si>
  <si>
    <t>Cregg Stud</t>
  </si>
  <si>
    <t>Laura Grizzetti</t>
  </si>
  <si>
    <t>685</t>
  </si>
  <si>
    <t>Kessaar (IRE) / Regrette Rien (IRE)</t>
  </si>
  <si>
    <t>Regrette Rien (IRE)</t>
  </si>
  <si>
    <t>Chevalier (IRE)</t>
  </si>
  <si>
    <t>Azz Agricola Ibba</t>
  </si>
  <si>
    <t>59</t>
  </si>
  <si>
    <t>King of Change (GB) / House of Roses (GB)</t>
  </si>
  <si>
    <t>House of Roses (GB)</t>
  </si>
  <si>
    <t>McCracken Farms</t>
  </si>
  <si>
    <t>Quirke Bloodstock/Lamont Racing</t>
  </si>
  <si>
    <t>588</t>
  </si>
  <si>
    <t>Kodi Bear (IRE) / Ice Haven (IRE)</t>
  </si>
  <si>
    <t>Ice Haven (IRE)</t>
  </si>
  <si>
    <t>Silky Thoroughbreds</t>
  </si>
  <si>
    <t>630</t>
  </si>
  <si>
    <t>Kodi Bear (IRE) / Maharg's Princess (IRE)</t>
  </si>
  <si>
    <t>Maharg's Princess (IRE)</t>
  </si>
  <si>
    <t>Tomasz Szumski / Artur Kotowski</t>
  </si>
  <si>
    <t>Jamboretta (IRE)</t>
  </si>
  <si>
    <t>Castlefarm Stud</t>
  </si>
  <si>
    <t>JJ Thoroughbreds</t>
  </si>
  <si>
    <t>Katie O'Hara (IRE)</t>
  </si>
  <si>
    <t>Imdancinwithurwife (IRE)</t>
  </si>
  <si>
    <t>Vendor (6000) / Sheila Lavery (PS)</t>
  </si>
  <si>
    <t>463</t>
  </si>
  <si>
    <t>Sands of Mali (FR) / Bayan Kasirga (IRE)</t>
  </si>
  <si>
    <t>Bayan Kasirga (IRE)</t>
  </si>
  <si>
    <t>Aussie Rules (USA)</t>
  </si>
  <si>
    <t>426</t>
  </si>
  <si>
    <t>Saxon Warrior (JPN) / Alchemilla (GB)</t>
  </si>
  <si>
    <t>Alchemilla (GB)</t>
  </si>
  <si>
    <t>Dubai Destination (USA)</t>
  </si>
  <si>
    <t>Forenaghts Stud</t>
  </si>
  <si>
    <t>LG Di Dio Luigi (P.S.)</t>
  </si>
  <si>
    <t>640</t>
  </si>
  <si>
    <t>Saxon Warrior (JPN) / Mezyan (IRE)</t>
  </si>
  <si>
    <t>Mezyan (IRE)</t>
  </si>
  <si>
    <t>Crohane House</t>
  </si>
  <si>
    <t>Cuadra Inter Lawyers</t>
  </si>
  <si>
    <t>773</t>
  </si>
  <si>
    <t>Shaman (IRE) / Bask In Glory (IRE)</t>
  </si>
  <si>
    <t>Bask In Glory (IRE)</t>
  </si>
  <si>
    <t>Sioux Nation (USA)Sioux Nation (USA) x Anythingyouwantobe (GB)</t>
  </si>
  <si>
    <t>Sioux Nation (USA) x Anythingyouwantobe (GB)</t>
  </si>
  <si>
    <t>Glen Stables</t>
  </si>
  <si>
    <t>Myrtie (IRE)</t>
  </si>
  <si>
    <t>Ballygallon Stud (Ireland) Ltd</t>
  </si>
  <si>
    <t>Thomas Crown</t>
  </si>
  <si>
    <t>285</t>
  </si>
  <si>
    <t>Soldier's Call (GB) / Rue Bonaparte (IRE)</t>
  </si>
  <si>
    <t>Rue Bonaparte (IRE)</t>
  </si>
  <si>
    <t>Newtown Lodge Stud</t>
  </si>
  <si>
    <t>Pierguido Meniconi Agency / Forlini Leonardo</t>
  </si>
  <si>
    <t>564</t>
  </si>
  <si>
    <t>Soldier's Call (GB) / French Heroine (GB)</t>
  </si>
  <si>
    <t>French Heroine (GB)</t>
  </si>
  <si>
    <t>117</t>
  </si>
  <si>
    <t>Soldier's Call (GB) / Lady Tyne (GB)</t>
  </si>
  <si>
    <t>Lady Tyne (GB)</t>
  </si>
  <si>
    <t>Bobby O 'Ryan</t>
  </si>
  <si>
    <t>613</t>
  </si>
  <si>
    <t>Space Blues (IRE) / Lady Mona (IRE)</t>
  </si>
  <si>
    <t>Lady Mona (IRE)</t>
  </si>
  <si>
    <t>Keith Brown (P.S.)</t>
  </si>
  <si>
    <t>Starman (GB)Cin Cin (IRE)</t>
  </si>
  <si>
    <t>Cin Cin (IRE)</t>
  </si>
  <si>
    <t>Knockgraffon</t>
  </si>
  <si>
    <t>762</t>
  </si>
  <si>
    <t>Starman (GB) / American Spirit (IRE)</t>
  </si>
  <si>
    <t>American Spirit (IRE)</t>
  </si>
  <si>
    <t>445</t>
  </si>
  <si>
    <t>Study of Man (IRE) / Archduchess (GB)</t>
  </si>
  <si>
    <t>Archduchess (GB)</t>
  </si>
  <si>
    <t>Horse Revolution</t>
  </si>
  <si>
    <t>421</t>
  </si>
  <si>
    <t>Supremacy (IRE) / Ahaaly (GB)</t>
  </si>
  <si>
    <t>Ahaaly (GB)</t>
  </si>
  <si>
    <t>Ahmad Aldowaisan</t>
  </si>
  <si>
    <t>Ten Sovereigns (IRE)Ten Sovereigns (IRE) x Aussie Lass (IRE)</t>
  </si>
  <si>
    <t>Ten Sovereigns (IRE) x Aussie Lass (IRE)</t>
  </si>
  <si>
    <t>Razza Latina</t>
  </si>
  <si>
    <t>U S Navy Flag (USA)Whimsical Dream (GB)</t>
  </si>
  <si>
    <t>Whimsical Dream (GB)</t>
  </si>
  <si>
    <t>Emil Zahariev</t>
  </si>
  <si>
    <t>293</t>
  </si>
  <si>
    <t>Cotai Glory (GB) / Sarajevo Rose (IRE)</t>
  </si>
  <si>
    <t>Sarajevo Rose (IRE)</t>
  </si>
  <si>
    <t>Dylan Thomas (IRE)</t>
  </si>
  <si>
    <t>Ballyhampshire Stud</t>
  </si>
  <si>
    <t>Quinine (GB)</t>
  </si>
  <si>
    <t>Glacken View</t>
  </si>
  <si>
    <t>Eric McNamara</t>
  </si>
  <si>
    <t>227</t>
  </si>
  <si>
    <t>Coulsty (IRE) / Peace Treaty (IRE)</t>
  </si>
  <si>
    <t>Peace Treaty (IRE)</t>
  </si>
  <si>
    <t>War Command (USA)</t>
  </si>
  <si>
    <t>Rathasker Stud</t>
  </si>
  <si>
    <t>Simone Bocci</t>
  </si>
  <si>
    <t>811</t>
  </si>
  <si>
    <t>Dandy Man (IRE) / Dixiedoodledandy (IRE)</t>
  </si>
  <si>
    <t>Dixiedoodledandy (IRE)</t>
  </si>
  <si>
    <t>Desert Style (IRE)</t>
  </si>
  <si>
    <t>Prince of Lir (IRE)Prince of Lir (IRE) x Bean Uasal (IRE)</t>
  </si>
  <si>
    <t>Prince of Lir (IRE) x Bean Uasal (IRE)</t>
  </si>
  <si>
    <t>Cristiano Correa de Oliveira</t>
  </si>
  <si>
    <t>583</t>
  </si>
  <si>
    <t>Profitable (IRE) / Heretoolong (IRE)</t>
  </si>
  <si>
    <t>Heretoolong (IRE)</t>
  </si>
  <si>
    <t>433</t>
  </si>
  <si>
    <t>Sea The Moon (GER) / Amazed By Grace (GB)</t>
  </si>
  <si>
    <t>Amazed By Grace (GB)</t>
  </si>
  <si>
    <t>£32,500</t>
  </si>
  <si>
    <t>449</t>
  </si>
  <si>
    <t>A'Ali (IRE) / Aristotelicienne (IRE)</t>
  </si>
  <si>
    <t>Aristotelicienne (IRE)</t>
  </si>
  <si>
    <t>Società di Allenamento Danilo Pierdomenico</t>
  </si>
  <si>
    <t>Alkumait (GB)Alkumait (GB) x Alabama Grace (IRE)</t>
  </si>
  <si>
    <t>Alkumait (GB) x Alabama Grace (IRE)</t>
  </si>
  <si>
    <t>Paul Flynn/Aubrey McMahon</t>
  </si>
  <si>
    <t>599</t>
  </si>
  <si>
    <t>Alkumait (GB) / Jadhwah (GB)</t>
  </si>
  <si>
    <t>Jadhwah (GB)</t>
  </si>
  <si>
    <t>Mark Fahey Racing</t>
  </si>
  <si>
    <t>572</t>
  </si>
  <si>
    <t>Belardo (IRE) / Gleeful (GB)</t>
  </si>
  <si>
    <t>Gleeful (GB)</t>
  </si>
  <si>
    <t>Bill Ryan</t>
  </si>
  <si>
    <t>£5,500</t>
  </si>
  <si>
    <t>Bungle Inthejungle (GB)With One Accord (GB)</t>
  </si>
  <si>
    <t>Ch.F</t>
  </si>
  <si>
    <t>With One Accord (GB)</t>
  </si>
  <si>
    <t>Johnstown Stud</t>
  </si>
  <si>
    <t>65</t>
  </si>
  <si>
    <t>Cotai Glory (GB) / Illico (GB)</t>
  </si>
  <si>
    <t>Illico (GB)</t>
  </si>
  <si>
    <t>Prospect Stables</t>
  </si>
  <si>
    <t>182</t>
  </si>
  <si>
    <t>Coulsty (IRE) / Misty Angel (IRE)</t>
  </si>
  <si>
    <t>Misty Angel (IRE)</t>
  </si>
  <si>
    <t>Dandy Man (IRE) x Gali Girl (IRE)</t>
  </si>
  <si>
    <t>Gali Girl (IRE)</t>
  </si>
  <si>
    <t>Pompey Ventures</t>
  </si>
  <si>
    <t>287</t>
  </si>
  <si>
    <t>Earthlight (IRE) / Rythmic (GB)</t>
  </si>
  <si>
    <t>Rythmic (GB)</t>
  </si>
  <si>
    <t>189</t>
  </si>
  <si>
    <t>Earthlight (IRE) / Morning Jewel (IRE)</t>
  </si>
  <si>
    <t>Ch/Gr</t>
  </si>
  <si>
    <t>Morning Jewel (IRE)</t>
  </si>
  <si>
    <t>Middlelane Farm</t>
  </si>
  <si>
    <t>Wyrzyk / Szumski</t>
  </si>
  <si>
    <t>Galileo Gold (GB)Galileo Gold (GB) x Adeliz (FR)</t>
  </si>
  <si>
    <t>Galileo Gold (GB) x Adeliz (FR)</t>
  </si>
  <si>
    <t>Pier House Stud</t>
  </si>
  <si>
    <t>282</t>
  </si>
  <si>
    <t>Gleneagles (IRE) / Royal Blue Caravel (IRE)</t>
  </si>
  <si>
    <t>Royal Blue Caravel (IRE)</t>
  </si>
  <si>
    <t>Marlhill House Stud</t>
  </si>
  <si>
    <t>827</t>
  </si>
  <si>
    <t>Inns of Court (IRE) / Esterlina (IRE)</t>
  </si>
  <si>
    <t>Esterlina (IRE)</t>
  </si>
  <si>
    <t>Highest Honor (FR)</t>
  </si>
  <si>
    <t>Invincible Army (IRE) x Fanzine (GB)</t>
  </si>
  <si>
    <t>Fanzine (GB)</t>
  </si>
  <si>
    <t>Albany Stud</t>
  </si>
  <si>
    <t>Francesca Turri</t>
  </si>
  <si>
    <t>Invincible Army (IRE)Virtually (GB)</t>
  </si>
  <si>
    <t>Virtually (GB)</t>
  </si>
  <si>
    <t>Beechlawn Stud</t>
  </si>
  <si>
    <t>Thomas Easterby</t>
  </si>
  <si>
    <t>King of Change (GB)King of Change (GB) x Ask Not (GB)</t>
  </si>
  <si>
    <t>King of Change (GB) x Ask Not (GB)</t>
  </si>
  <si>
    <t>Aidan O'Ryan</t>
  </si>
  <si>
    <t>141</t>
  </si>
  <si>
    <t>Kodi Bear (IRE) / Lyin Eyes (GB)</t>
  </si>
  <si>
    <t>Lyin Eyes (GB)</t>
  </si>
  <si>
    <t>Equiano (FR)</t>
  </si>
  <si>
    <t>Willie Maher</t>
  </si>
  <si>
    <t>Mihrab (USA)</t>
  </si>
  <si>
    <t>354</t>
  </si>
  <si>
    <t>Masar (IRE) / Sunset Wish (GB)</t>
  </si>
  <si>
    <t>Sunset Wish (GB)</t>
  </si>
  <si>
    <t>Yeomanstown Stud</t>
  </si>
  <si>
    <t>Poker Hospital (GB)</t>
  </si>
  <si>
    <t>Crowhill Farm</t>
  </si>
  <si>
    <t>Vendor (8000) / Chasefield Stables (PS)</t>
  </si>
  <si>
    <t>221</t>
  </si>
  <si>
    <t>Nando Parrado (GB) / Ottilie (IRE)</t>
  </si>
  <si>
    <t>Ottilie (IRE)</t>
  </si>
  <si>
    <t>Rhodes Bloodstock</t>
  </si>
  <si>
    <t>690</t>
  </si>
  <si>
    <t>Raven's Pass (USA) / Royal Highness (IRE)</t>
  </si>
  <si>
    <t>Royal Highness (IRE)</t>
  </si>
  <si>
    <t>739</t>
  </si>
  <si>
    <t>Sands of Mali (FR) / Tickerdi (IRE)</t>
  </si>
  <si>
    <t>Tickerdi (IRE)</t>
  </si>
  <si>
    <t>Carrigbeg Stud</t>
  </si>
  <si>
    <t>526</t>
  </si>
  <si>
    <t>Saxon Warrior (JPN) / Dolce Sicily (IRE)</t>
  </si>
  <si>
    <t>Dolce Sicily (IRE)</t>
  </si>
  <si>
    <t>Epaulette (AUS)</t>
  </si>
  <si>
    <t>Northern Bloodstock Ltd</t>
  </si>
  <si>
    <t>353</t>
  </si>
  <si>
    <t>Sergei Prokofiev (CAN) / Sunny York (IRE)</t>
  </si>
  <si>
    <t>Sunny York (IRE)</t>
  </si>
  <si>
    <t>Vale of York (IRE)</t>
  </si>
  <si>
    <t>Horse Racing G A</t>
  </si>
  <si>
    <t>£6,000</t>
  </si>
  <si>
    <t>Shaman (IRE) x Final Offer (IRE)</t>
  </si>
  <si>
    <t>Final Offer (IRE)</t>
  </si>
  <si>
    <t>747</t>
  </si>
  <si>
    <t>Shaman (IRE) / Vizean (IRE)</t>
  </si>
  <si>
    <t>Vizean (IRE)</t>
  </si>
  <si>
    <t>448</t>
  </si>
  <si>
    <t>Space Blues (IRE) / Ariena (IRE)</t>
  </si>
  <si>
    <t>Ariena (IRE)</t>
  </si>
  <si>
    <t>Arcano (IRE)</t>
  </si>
  <si>
    <t>Ballough House Stables</t>
  </si>
  <si>
    <t>Nanallac Stud / Derryconnor Stud</t>
  </si>
  <si>
    <t>Supremacy (IRE) x Eraadaat (IRE)</t>
  </si>
  <si>
    <t>Eraadaat (IRE)</t>
  </si>
  <si>
    <t>501</t>
  </si>
  <si>
    <t>Ten Sovereigns (IRE) / Conniption (IRE)</t>
  </si>
  <si>
    <t>Conniption (IRE)</t>
  </si>
  <si>
    <t>Danehill Dancer (IRE)</t>
  </si>
  <si>
    <t>379</t>
  </si>
  <si>
    <t>Ten Sovereigns (IRE) / Tres Speciale (GB)</t>
  </si>
  <si>
    <t>Tres Speciale (GB)</t>
  </si>
  <si>
    <t>691</t>
  </si>
  <si>
    <t>Ten Sovereigns (IRE) / Royal Visit (IRE)</t>
  </si>
  <si>
    <t>Royal Visit (IRE)</t>
  </si>
  <si>
    <t>King's Best (USA)</t>
  </si>
  <si>
    <t>Mr. Michael Downey</t>
  </si>
  <si>
    <t>414</t>
  </si>
  <si>
    <t>Twilight Son (GB) / Abashova (GB)</t>
  </si>
  <si>
    <t>Abashova (GB)</t>
  </si>
  <si>
    <t>335</t>
  </si>
  <si>
    <t>Ulysses (IRE) / Sonnellino (GB)</t>
  </si>
  <si>
    <t>Sonnellino (GB)</t>
  </si>
  <si>
    <t>Singspiel (IRE)</t>
  </si>
  <si>
    <t>Knockatrina House</t>
  </si>
  <si>
    <t>Ardglas Stables</t>
  </si>
  <si>
    <t>191</t>
  </si>
  <si>
    <t>Circus Maximus (IRE) / Ms Grande Corniche (GB)</t>
  </si>
  <si>
    <t>Ms Grande Corniche (GB)</t>
  </si>
  <si>
    <t>Castlehyde Stud</t>
  </si>
  <si>
    <t>77</t>
  </si>
  <si>
    <t>Far Above (IRE) / Ivor's Magic (IRE)</t>
  </si>
  <si>
    <t>Ivor's Magic (IRE)</t>
  </si>
  <si>
    <t>Zebedee (GB)</t>
  </si>
  <si>
    <t>Sapphire Racing / Gordon Elliott</t>
  </si>
  <si>
    <t>New To Wexford (IRE)</t>
  </si>
  <si>
    <t>Aylesbury House</t>
  </si>
  <si>
    <t>573</t>
  </si>
  <si>
    <t>Kessaar (IRE) / Gold Stone (GB)</t>
  </si>
  <si>
    <t>Gold Stone (GB)</t>
  </si>
  <si>
    <t>Ard Erin Stud</t>
  </si>
  <si>
    <t>Nicolo Simondi</t>
  </si>
  <si>
    <t>633</t>
  </si>
  <si>
    <t>Cotai Glory (GB) / Malakite (IRE)</t>
  </si>
  <si>
    <t>Malakite (IRE)</t>
  </si>
  <si>
    <t>Gerrardstown House Stud</t>
  </si>
  <si>
    <t>187</t>
  </si>
  <si>
    <t>Coulsty (IRE) / Mordoree (IRE)</t>
  </si>
  <si>
    <t>Mordoree (IRE)</t>
  </si>
  <si>
    <t>Mayson (GB)</t>
  </si>
  <si>
    <t>427</t>
  </si>
  <si>
    <t>Dandy Man (IRE) / Alicia Darcy (IRE)</t>
  </si>
  <si>
    <t>Alicia Darcy (IRE)</t>
  </si>
  <si>
    <t>Sir Prancealot (IRE)</t>
  </si>
  <si>
    <t>Ballygowan</t>
  </si>
  <si>
    <t>Johnston Racing</t>
  </si>
  <si>
    <t>4</t>
  </si>
  <si>
    <t>Dandy Man (IRE) / Fawaayed (IRE)</t>
  </si>
  <si>
    <t>Fawaayed (IRE)</t>
  </si>
  <si>
    <t>Sheila Lavery</t>
  </si>
  <si>
    <t>809</t>
  </si>
  <si>
    <t>Earthlight (IRE) / Diptych (USA)</t>
  </si>
  <si>
    <t>Diptych (USA)</t>
  </si>
  <si>
    <t>Hat Trick (JPN)</t>
  </si>
  <si>
    <t>Bredwinner Syndicate</t>
  </si>
  <si>
    <t>Rome Imperial (IRE)</t>
  </si>
  <si>
    <t>Anna Tuer/Grant Tuer</t>
  </si>
  <si>
    <t>118</t>
  </si>
  <si>
    <t>Kodi Bear (IRE) / Ladywood (IRE)</t>
  </si>
  <si>
    <t>Ladywood (IRE)</t>
  </si>
  <si>
    <t>Roundhill Stud</t>
  </si>
  <si>
    <t>94</t>
  </si>
  <si>
    <t>Lucky Vega (IRE) / Kilakey (IRE)</t>
  </si>
  <si>
    <t>Kilakey (IRE)</t>
  </si>
  <si>
    <t>Key of Luck (USA)</t>
  </si>
  <si>
    <t>Rabbah Bloodstock</t>
  </si>
  <si>
    <t>342</t>
  </si>
  <si>
    <t>Study of Man (IRE) / Spectatrice (GB)</t>
  </si>
  <si>
    <t>Spectatrice (GB)</t>
  </si>
  <si>
    <t>298</t>
  </si>
  <si>
    <t>Supremacy (IRE) / Say It's Me (GB)</t>
  </si>
  <si>
    <t>Say It's Me (GB)</t>
  </si>
  <si>
    <t>719</t>
  </si>
  <si>
    <t>U S Navy Flag (USA) / Split Decision (IRE)</t>
  </si>
  <si>
    <t>Split Decision (IRE)</t>
  </si>
  <si>
    <t>Herbertstown Powell</t>
  </si>
  <si>
    <t>Spesialta (GB)</t>
  </si>
  <si>
    <t>58</t>
  </si>
  <si>
    <t>Churchill (IRE) / Hollie Point (GB)</t>
  </si>
  <si>
    <t>Hollie Point (GB)</t>
  </si>
  <si>
    <t>Cotai Glory (GB) x Figurative (FR)</t>
  </si>
  <si>
    <t>Figurative (FR)</t>
  </si>
  <si>
    <t>Kishore Mirpuri/Bobby O'Ryan</t>
  </si>
  <si>
    <t>791</t>
  </si>
  <si>
    <t>Magna Grecia (IRE) / Chirkova (USA)</t>
  </si>
  <si>
    <t>Chirkova (USA)</t>
  </si>
  <si>
    <t>Sadler's Wells (USA)</t>
  </si>
  <si>
    <t>774</t>
  </si>
  <si>
    <t>Nando Parrado (GB) / Becuille (IRE)</t>
  </si>
  <si>
    <t>Becuille (IRE)</t>
  </si>
  <si>
    <t>Redback (GB)</t>
  </si>
  <si>
    <t>John McConnell Racing</t>
  </si>
  <si>
    <t>Alkumait (GB) x Hastalavistababy (CAN)</t>
  </si>
  <si>
    <t>Hastalavistababy (CAN)</t>
  </si>
  <si>
    <t>824</t>
  </si>
  <si>
    <t>Alkumait (GB) / Elshabakiya (IRE)</t>
  </si>
  <si>
    <t>Elshabakiya (IRE)</t>
  </si>
  <si>
    <t>Rockview Farm</t>
  </si>
  <si>
    <t>522</t>
  </si>
  <si>
    <t>Australia (GB) / Delta Dreamer (GB)</t>
  </si>
  <si>
    <t>Delta Dreamer (GB)</t>
  </si>
  <si>
    <t>Learritzaiss SL</t>
  </si>
  <si>
    <t>567</t>
  </si>
  <si>
    <t>Bungle Inthejungle (GB) / Gamesetandmatch (IRE)</t>
  </si>
  <si>
    <t>Gamesetandmatch (IRE)</t>
  </si>
  <si>
    <t>Edward Lynam (P.S.)</t>
  </si>
  <si>
    <t>132</t>
  </si>
  <si>
    <t>Calyx (GB) / Love In The City (IRE)</t>
  </si>
  <si>
    <t>Love In The City (IRE)</t>
  </si>
  <si>
    <t>Dr Devious (IRE)</t>
  </si>
  <si>
    <t>Cotai Glory (GB) x Evening Spirit (GB)</t>
  </si>
  <si>
    <t>Evening Spirit (GB)</t>
  </si>
  <si>
    <t>Kilcarn Park</t>
  </si>
  <si>
    <t>Jodlouski</t>
  </si>
  <si>
    <t>Solfeggio (IRE)</t>
  </si>
  <si>
    <t>Max Plapp</t>
  </si>
  <si>
    <t>743</t>
  </si>
  <si>
    <t>Cotai Glory (GB) / Unusually Hot (IRE)</t>
  </si>
  <si>
    <t>Unusually Hot (IRE)</t>
  </si>
  <si>
    <t>Unusual Heat (USA)</t>
  </si>
  <si>
    <t>290</t>
  </si>
  <si>
    <t>Footstepsinthesand (GB) / Sander Camillo (USA)</t>
  </si>
  <si>
    <t>Sander Camillo (USA)</t>
  </si>
  <si>
    <t>Giant's Causeway (USA)</t>
  </si>
  <si>
    <t>Dixie Union (USA)</t>
  </si>
  <si>
    <t>Noralla Stud Farm</t>
  </si>
  <si>
    <t>Lacka Bloodstock</t>
  </si>
  <si>
    <t>711</t>
  </si>
  <si>
    <t>Lope Y Fernandez (IRE) / Siralen (USA)</t>
  </si>
  <si>
    <t>Siralen (USA)</t>
  </si>
  <si>
    <t>Majestic Warrior (USA)</t>
  </si>
  <si>
    <t>473</t>
  </si>
  <si>
    <t>Make Believe (GB) / Bint Nayef (IRE)</t>
  </si>
  <si>
    <t>Bint Nayef (IRE)</t>
  </si>
  <si>
    <t>502</t>
  </si>
  <si>
    <t>Make Believe (GB) / Contida (GB)</t>
  </si>
  <si>
    <t>Contida (GB)</t>
  </si>
  <si>
    <t>Oscar Anaya</t>
  </si>
  <si>
    <t>Jenniings (IRE)</t>
  </si>
  <si>
    <t>Not Sold (9000) / BHS (PS)</t>
  </si>
  <si>
    <t>Soldier's Call (GB) x End of An Era (IRE)</t>
  </si>
  <si>
    <t>Oak Lodge &amp; Springfield House Stud</t>
  </si>
  <si>
    <t>Chris Timmons Racing</t>
  </si>
  <si>
    <t>158</t>
  </si>
  <si>
    <t>Soldier's Call (GB) / Martha Watson (IRE)</t>
  </si>
  <si>
    <t>Martha Watson (IRE)</t>
  </si>
  <si>
    <t>Ollie Pears</t>
  </si>
  <si>
    <t>Sottsass (FR) x Flying Rock (IRE)</t>
  </si>
  <si>
    <t>Flying Rock (IRE)</t>
  </si>
  <si>
    <t>Luciano Vitabile</t>
  </si>
  <si>
    <t>Marsh Pride (GB)</t>
  </si>
  <si>
    <t>Kilronan</t>
  </si>
  <si>
    <t>Starman (GB) x Harranda (IRE)</t>
  </si>
  <si>
    <t>Harranda (IRE)</t>
  </si>
  <si>
    <t>Little Avon (GB)</t>
  </si>
  <si>
    <t>John King</t>
  </si>
  <si>
    <t>507</t>
  </si>
  <si>
    <t>Time Test (GB) / Coolibah (IRE)</t>
  </si>
  <si>
    <t>Coolibah (IRE)</t>
  </si>
  <si>
    <t>Peintre Celebre (USA)</t>
  </si>
  <si>
    <t>Danesrath Stud (Agent)</t>
  </si>
  <si>
    <t>Apollo Bloodstock</t>
  </si>
  <si>
    <t>674</t>
  </si>
  <si>
    <t>Invincible Army (IRE) / Piazzini (IRE)</t>
  </si>
  <si>
    <t>Piazzini (IRE)</t>
  </si>
  <si>
    <t>580</t>
  </si>
  <si>
    <t>Make Believe (GB) / Hallowed Park (IRE)</t>
  </si>
  <si>
    <t>Hallowed Park (IRE)</t>
  </si>
  <si>
    <t>Barathea (IRE)</t>
  </si>
  <si>
    <t>748</t>
  </si>
  <si>
    <t>Starman (GB) / Wall of Sapphire (IRE)</t>
  </si>
  <si>
    <t>Wall of Sapphire (IRE)</t>
  </si>
  <si>
    <t>458</t>
  </si>
  <si>
    <t>Churchill (IRE) / Badalona (GB)</t>
  </si>
  <si>
    <t>Badalona (GB)</t>
  </si>
  <si>
    <t>Cape Cross (IRE)</t>
  </si>
  <si>
    <t>Killourney Mor Farm</t>
  </si>
  <si>
    <t>LG Di Dio</t>
  </si>
  <si>
    <t>138</t>
  </si>
  <si>
    <t>Cityscape (GB) / Luisa Calderon (GB)</t>
  </si>
  <si>
    <t>Luisa Calderon (GB)</t>
  </si>
  <si>
    <t>Selkirk (USA)</t>
  </si>
  <si>
    <t>Andrew Balding</t>
  </si>
  <si>
    <t>£4,000</t>
  </si>
  <si>
    <t>494</t>
  </si>
  <si>
    <t>Gleneagles (IRE) / Chance of Bubbles (IRE)</t>
  </si>
  <si>
    <t>Chance of Bubbles (IRE)</t>
  </si>
  <si>
    <t>Semeso / Sebastiano Guerrieri</t>
  </si>
  <si>
    <t>Gregorian (IRE)Wahylah (IRE)</t>
  </si>
  <si>
    <t>Wahylah (IRE)</t>
  </si>
  <si>
    <t>Legitimus (IRE)</t>
  </si>
  <si>
    <t>Deerpark Stud</t>
  </si>
  <si>
    <t>Woodlands Lodge</t>
  </si>
  <si>
    <t>607</t>
  </si>
  <si>
    <t>Kodi Bear (IRE) / Kymera (IRE)</t>
  </si>
  <si>
    <t>Kymera (IRE)</t>
  </si>
  <si>
    <t>A Oliver</t>
  </si>
  <si>
    <t>467</t>
  </si>
  <si>
    <t>Lope Y Fernandez (IRE) / Belatorio (IRE)</t>
  </si>
  <si>
    <t>Belatorio (IRE)</t>
  </si>
  <si>
    <t>Oratorio (IRE)</t>
  </si>
  <si>
    <t>Ballyhagan Stud</t>
  </si>
  <si>
    <t>Gourneen Stables (P.S.)</t>
  </si>
  <si>
    <t>£8,502</t>
  </si>
  <si>
    <t>167</t>
  </si>
  <si>
    <t>Lope Y Fernandez (IRE) / Midnightly (GB)</t>
  </si>
  <si>
    <t>Midnightly (GB)</t>
  </si>
  <si>
    <t>Torard House Stud</t>
  </si>
  <si>
    <t>£8,501</t>
  </si>
  <si>
    <t>Nando Parrado (GB)Buttonhole (GB)</t>
  </si>
  <si>
    <t>Buttonhole (GB)</t>
  </si>
  <si>
    <t>JD Racing SRLS</t>
  </si>
  <si>
    <t>826</t>
  </si>
  <si>
    <t>Nando Parrado (GB) / Entrapment (GB)</t>
  </si>
  <si>
    <t>Entrapment (GB)</t>
  </si>
  <si>
    <t>Aughamore Stud</t>
  </si>
  <si>
    <t>247</t>
  </si>
  <si>
    <t>Showcasing (GB) / Poupee Grise (FR)</t>
  </si>
  <si>
    <t>Poupee Grise (FR)</t>
  </si>
  <si>
    <t>Marco Bozzi Bloodstock (P.S.)</t>
  </si>
  <si>
    <t>£45,000</t>
  </si>
  <si>
    <t>265</t>
  </si>
  <si>
    <t>Space Blues (IRE) / Red Balloons (GB)</t>
  </si>
  <si>
    <t>Red Balloons (GB)</t>
  </si>
  <si>
    <t>Roseisarose (IRE)</t>
  </si>
  <si>
    <t>Hollyhill Stud</t>
  </si>
  <si>
    <t>Starman (GB)Adelina (USA)</t>
  </si>
  <si>
    <t>Adelina (USA)</t>
  </si>
  <si>
    <t>Highpark</t>
  </si>
  <si>
    <t>Diamond Stables</t>
  </si>
  <si>
    <t>226</t>
  </si>
  <si>
    <t>Teofilo (IRE) / Peace Arch (IRE)</t>
  </si>
  <si>
    <t>Peace Arch (IRE)</t>
  </si>
  <si>
    <t>383</t>
  </si>
  <si>
    <t>Twilight Son (GB) / Unilit (IRE)</t>
  </si>
  <si>
    <t>Unilit (IRE)</t>
  </si>
  <si>
    <t>Approve (IRE)</t>
  </si>
  <si>
    <t>George Coogan</t>
  </si>
  <si>
    <t>25</t>
  </si>
  <si>
    <t>Waldgeist (GB) / Ghostflower (IRE)</t>
  </si>
  <si>
    <t>Ghostflower (IRE)</t>
  </si>
  <si>
    <t>Mount Coote Stud</t>
  </si>
  <si>
    <t>Avenue Bloodstock Ireland</t>
  </si>
  <si>
    <t>763</t>
  </si>
  <si>
    <t>Saxon Warrior (JPN) / An Saincheann (IRE)</t>
  </si>
  <si>
    <t>An Saincheann (IRE)</t>
  </si>
  <si>
    <t>Sou Anguillarina (IRE)</t>
  </si>
  <si>
    <t>Kyle Slemon</t>
  </si>
  <si>
    <t>576</t>
  </si>
  <si>
    <t>Alkumait (GB) / Goldspun (GB)</t>
  </si>
  <si>
    <t>Goldspun (GB)</t>
  </si>
  <si>
    <t>Killeen Stables</t>
  </si>
  <si>
    <t>The Ivy's Stables</t>
  </si>
  <si>
    <t>802</t>
  </si>
  <si>
    <t>Ardad (IRE) / Curtain Call (GB)</t>
  </si>
  <si>
    <t>Curtain Call (GB)</t>
  </si>
  <si>
    <t>511</t>
  </si>
  <si>
    <t>Australia (GB) / Cornakill (USA)</t>
  </si>
  <si>
    <t>Cornakill (USA)</t>
  </si>
  <si>
    <t>Stormin Fever (USA)</t>
  </si>
  <si>
    <t>Rohesia (GB)</t>
  </si>
  <si>
    <t>Martin Wanless</t>
  </si>
  <si>
    <t>104</t>
  </si>
  <si>
    <t>Bungle Inthejungle (GB) / Kya One (FR)</t>
  </si>
  <si>
    <t>Kya One (FR)</t>
  </si>
  <si>
    <t>One Cool Cat (USA)</t>
  </si>
  <si>
    <t>Spencer Sales Ltd</t>
  </si>
  <si>
    <t>Philippa Proctor / Foxley Stables</t>
  </si>
  <si>
    <t>Churchill (IRE)Cherry Oak (IRE)</t>
  </si>
  <si>
    <t>Cherry Oak (IRE)</t>
  </si>
  <si>
    <t>Mnemonic Alexander (IRE)</t>
  </si>
  <si>
    <t>Mountarmstrong Stud</t>
  </si>
  <si>
    <t>Gerry Hogan B/S</t>
  </si>
  <si>
    <t>492</t>
  </si>
  <si>
    <t>Coulsty (IRE) / Causeway Charm (USA)</t>
  </si>
  <si>
    <t>Causeway Charm (USA)</t>
  </si>
  <si>
    <t>Lynn Lodge Stud</t>
  </si>
  <si>
    <t>Troter Racing Ltd</t>
  </si>
  <si>
    <t>Elzaam (AUS)Bounty'S Spirit (GB)</t>
  </si>
  <si>
    <t>Bounty'S Spirit (GB)</t>
  </si>
  <si>
    <t>Saturn Girl (IRE)</t>
  </si>
  <si>
    <t>621</t>
  </si>
  <si>
    <t>Gleneagles (IRE) / Low Cunning (IRE)</t>
  </si>
  <si>
    <t>Low Cunning (IRE)</t>
  </si>
  <si>
    <t>Johnny Murtagh Racing</t>
  </si>
  <si>
    <t>780</t>
  </si>
  <si>
    <t>Iffraaj (GB) / Between The Sheets (IRE)</t>
  </si>
  <si>
    <t>Between The Sheets (IRE)</t>
  </si>
  <si>
    <t>Zafonic (USA)</t>
  </si>
  <si>
    <t>Edward Lynam</t>
  </si>
  <si>
    <t>666</t>
  </si>
  <si>
    <t>Invincible Army (IRE) / Passegiata (GB)</t>
  </si>
  <si>
    <t>Passegiata (GB)</t>
  </si>
  <si>
    <t>128</t>
  </si>
  <si>
    <t>Kameko (USA) / Little Voice (USA)</t>
  </si>
  <si>
    <t>Little Voice (USA)</t>
  </si>
  <si>
    <t>Emmanuel Hughes</t>
  </si>
  <si>
    <t>£15,000</t>
  </si>
  <si>
    <t>488</t>
  </si>
  <si>
    <t>Kodi Bear (IRE) / Caridade (USA)</t>
  </si>
  <si>
    <t>Caridade (USA)</t>
  </si>
  <si>
    <t>Medaglia d'Oro (USA)</t>
  </si>
  <si>
    <t>Lope Y Fernandez (IRE)Chasing Rubies (IRE)</t>
  </si>
  <si>
    <t>Chasing Rubies (IRE)</t>
  </si>
  <si>
    <t>Ian Donoghue</t>
  </si>
  <si>
    <t>Kerry Gal (IRE)</t>
  </si>
  <si>
    <t>Ross Doyle/Johnny Murtagh</t>
  </si>
  <si>
    <t>350</t>
  </si>
  <si>
    <t>Mehmas (IRE) / Struck By The Moon (GB)</t>
  </si>
  <si>
    <t>Struck By The Moon (GB)</t>
  </si>
  <si>
    <t>John O'Neill   (P.S.)</t>
  </si>
  <si>
    <t>264</t>
  </si>
  <si>
    <t>No Nay Never (USA) / Rawaaq (GB)</t>
  </si>
  <si>
    <t>Rawaaq (GB)</t>
  </si>
  <si>
    <t>793</t>
  </si>
  <si>
    <t>Phoenix of Spain (IRE) / Church Melody (GB)</t>
  </si>
  <si>
    <t>Church Melody (GB)</t>
  </si>
  <si>
    <t>Profitable (IRE) x Galeaza (GB)</t>
  </si>
  <si>
    <t>Galeaza (GB)</t>
  </si>
  <si>
    <t>Parkway Farm</t>
  </si>
  <si>
    <t>Survived (GB)</t>
  </si>
  <si>
    <t>Saxon Warrior (JPN)Saxon Warrior (JPN) x Alpine Air (GB)</t>
  </si>
  <si>
    <t>Saxon Warrior (JPN) x Alpine Air (GB)</t>
  </si>
  <si>
    <t>332</t>
  </si>
  <si>
    <t>Saxon Warrior (JPN) / Snow Scene (IRE)</t>
  </si>
  <si>
    <t>Snow Scene (IRE)</t>
  </si>
  <si>
    <t>Skara Stud</t>
  </si>
  <si>
    <t>34</t>
  </si>
  <si>
    <t>Sioux Nation (USA) / Grace Note (GB)</t>
  </si>
  <si>
    <t>Grace Note (GB)</t>
  </si>
  <si>
    <t>Swiss Spirit (GB)</t>
  </si>
  <si>
    <t>454</t>
  </si>
  <si>
    <t>Sottsass (FR) / Asterina (GB)</t>
  </si>
  <si>
    <t>Asterina (GB)</t>
  </si>
  <si>
    <t xml:space="preserve"> Sam Sangster Bloodstock</t>
  </si>
  <si>
    <t>Starman (GB)Wizz Up (IRE)</t>
  </si>
  <si>
    <t>Wizz Up (IRE)</t>
  </si>
  <si>
    <t>Tullogher House Stud</t>
  </si>
  <si>
    <t>Nikki Scallan</t>
  </si>
  <si>
    <t>Ten Sovereigns (IRE)Zippy Rock (IRE)</t>
  </si>
  <si>
    <t>Zippy Rock (IRE)</t>
  </si>
  <si>
    <t>Kilfeacle Stud</t>
  </si>
  <si>
    <t>219</t>
  </si>
  <si>
    <t>Teofilo (IRE) / Oh So Woke (IRE)</t>
  </si>
  <si>
    <t>Oh So Woke (IRE)</t>
  </si>
  <si>
    <t>Rockton Stud</t>
  </si>
  <si>
    <t>Brown Island Stables (P.S.)</t>
  </si>
  <si>
    <t>Malinka (IRE)</t>
  </si>
  <si>
    <t>Tom Gibney</t>
  </si>
  <si>
    <t>581</t>
  </si>
  <si>
    <t>Waldgeist (GB) / Helen of Albany (IRE)</t>
  </si>
  <si>
    <t>Helen of Albany (IRE)</t>
  </si>
  <si>
    <t>Tinnakill House</t>
  </si>
  <si>
    <t>Prunella Dobbs</t>
  </si>
  <si>
    <t>224</t>
  </si>
  <si>
    <t>Zelzal (FR) / Pagua (IRE)</t>
  </si>
  <si>
    <t>Pagua (IRE)</t>
  </si>
  <si>
    <t>Zamindar (USA)</t>
  </si>
  <si>
    <t>Howson &amp; Houldsworth / Jamie Insole</t>
  </si>
  <si>
    <t>Acclamation (GB) x Dansky (IRE)</t>
  </si>
  <si>
    <t>Timmons Bloodstock</t>
  </si>
  <si>
    <t>Kristal Xenia (IRE)</t>
  </si>
  <si>
    <t>362</t>
  </si>
  <si>
    <t>Calyx (GB) / Take Shelter (GB)</t>
  </si>
  <si>
    <t>Take Shelter (GB)</t>
  </si>
  <si>
    <t>Harbour Watch (IRE)</t>
  </si>
  <si>
    <t>Brown Island Stables</t>
  </si>
  <si>
    <t>667</t>
  </si>
  <si>
    <t>Invincible Army (IRE) / Passing Trade (IRE)</t>
  </si>
  <si>
    <t>Passing Trade (IRE)</t>
  </si>
  <si>
    <t>217</t>
  </si>
  <si>
    <t>Waldgeist (GB) / Oh Sedulous (IRE)</t>
  </si>
  <si>
    <t>Oh Sedulous (IRE)</t>
  </si>
  <si>
    <t>Race In Focus (IRE)</t>
  </si>
  <si>
    <t>Vendor (11000) / Ivy Stables (PS)</t>
  </si>
  <si>
    <t>149</t>
  </si>
  <si>
    <t>Ardad (IRE) / Malika I Jahan (FR)</t>
  </si>
  <si>
    <t>Malika I Jahan (FR)</t>
  </si>
  <si>
    <t>434</t>
  </si>
  <si>
    <t>Arizona (IRE) / Amthaal (GB)</t>
  </si>
  <si>
    <t>Amthaal (GB)</t>
  </si>
  <si>
    <t>Charles Clover Racing</t>
  </si>
  <si>
    <t>769</t>
  </si>
  <si>
    <t>Awtaad (IRE) / Baby Love (GER)</t>
  </si>
  <si>
    <t>Baby Love (GER)</t>
  </si>
  <si>
    <t>It's Gino (GER)</t>
  </si>
  <si>
    <t>Bishopstown Stud</t>
  </si>
  <si>
    <t>David Skelly / Richard O'Brien</t>
  </si>
  <si>
    <t>Coulsty (IRE)Coulsty (IRE) x Bonnefio (GB)</t>
  </si>
  <si>
    <t>Coulsty (IRE) x Bonnefio (GB)</t>
  </si>
  <si>
    <t>Peter Nolan/Noel Meade</t>
  </si>
  <si>
    <t>125</t>
  </si>
  <si>
    <t>Dandy Man (IRE) / Liliofthelamplight (IRE)</t>
  </si>
  <si>
    <t>Liliofthelamplight (IRE)</t>
  </si>
  <si>
    <t>Helmet (AUS)</t>
  </si>
  <si>
    <t>Lamont Racing / Quirke Bloodstock</t>
  </si>
  <si>
    <t>616</t>
  </si>
  <si>
    <t>Dream Ahead (USA) / Lead Story (IRE)</t>
  </si>
  <si>
    <t>Lead Story (IRE)</t>
  </si>
  <si>
    <t>Mr. Michael Tallon</t>
  </si>
  <si>
    <t>£6,500</t>
  </si>
  <si>
    <t>330</t>
  </si>
  <si>
    <t>Elzaam (AUS) / Smooth Sailing (GB)</t>
  </si>
  <si>
    <t>Smooth Sailing (GB)</t>
  </si>
  <si>
    <t>Adam Burton Bloodstock</t>
  </si>
  <si>
    <t>643</t>
  </si>
  <si>
    <t>Elzaam (AUS) / Mm Sixsevei (IRE)</t>
  </si>
  <si>
    <t>Mm Sixsevei (IRE)</t>
  </si>
  <si>
    <t>Dragon Pulse (IRE)</t>
  </si>
  <si>
    <t>Aubrey McMahon / Paul Flynn</t>
  </si>
  <si>
    <t>Far Above (IRE) x Gaby (IRE)"</t>
  </si>
  <si>
    <t>Gaby (IRE)"</t>
  </si>
  <si>
    <t>Novel Fun (IRE)</t>
  </si>
  <si>
    <t>New Racing Factory/Sbariggia</t>
  </si>
  <si>
    <t>627</t>
  </si>
  <si>
    <t>Gregorian (IRE) / Macaroon (IRE)</t>
  </si>
  <si>
    <t>Macaroon (IRE)</t>
  </si>
  <si>
    <t>Clodovil (IRE)</t>
  </si>
  <si>
    <t>£10,002</t>
  </si>
  <si>
    <t>Kaminari (IRE)</t>
  </si>
  <si>
    <t>The Cottage Stud</t>
  </si>
  <si>
    <t>340</t>
  </si>
  <si>
    <t>Iffraaj (GB) / Sparkling Beam (IRE)</t>
  </si>
  <si>
    <t>Sparkling Beam (IRE)</t>
  </si>
  <si>
    <t>800</t>
  </si>
  <si>
    <t>Kodi Bear (IRE) / Crime of Passion (IRE)</t>
  </si>
  <si>
    <t>Crime of Passion (IRE)</t>
  </si>
  <si>
    <t>Marianne Naughton</t>
  </si>
  <si>
    <t>Pure Greed (IRE)</t>
  </si>
  <si>
    <t>Paza (USA)</t>
  </si>
  <si>
    <t>500</t>
  </si>
  <si>
    <t>Sergei Prokofiev (CAN) / Compass Rose (IRE)</t>
  </si>
  <si>
    <t>Compass Rose (IRE)</t>
  </si>
  <si>
    <t>Danesrath Stud</t>
  </si>
  <si>
    <t>436</t>
  </si>
  <si>
    <t>Sergei Prokofiev (CAN) / Anna Sophia (USA)</t>
  </si>
  <si>
    <t>Anna Sophia (USA)</t>
  </si>
  <si>
    <t>Glenvale Stud</t>
  </si>
  <si>
    <t>85</t>
  </si>
  <si>
    <t>Showcasing (GB) / Kaks Roosid (FR)</t>
  </si>
  <si>
    <t>Kaks Roosid (FR)</t>
  </si>
  <si>
    <t>Youmzain (IRE)</t>
  </si>
  <si>
    <t>Ilson Correa</t>
  </si>
  <si>
    <t>Seeharn (IRE)</t>
  </si>
  <si>
    <t>88</t>
  </si>
  <si>
    <t>Ten Sovereigns (IRE) / Karasiyra (IRE)</t>
  </si>
  <si>
    <t>Karasiyra (IRE)</t>
  </si>
  <si>
    <t>Alhaarth (IRE)</t>
  </si>
  <si>
    <t>Siskin Lodge</t>
  </si>
  <si>
    <t>Paul Murphy</t>
  </si>
  <si>
    <t>713</t>
  </si>
  <si>
    <t>Ten Sovereigns (IRE) / Snow Rose (USA)</t>
  </si>
  <si>
    <t>Snow Rose (USA)</t>
  </si>
  <si>
    <t>Key Moment (IRE)</t>
  </si>
  <si>
    <t>Rathcannon Stables</t>
  </si>
  <si>
    <t>668</t>
  </si>
  <si>
    <t>Nando Parrado (GB) / Path of Silver (IRE)</t>
  </si>
  <si>
    <t>Path of Silver (IRE)</t>
  </si>
  <si>
    <t>Strategic Prince (GB)</t>
  </si>
  <si>
    <t>Owenstown Stud</t>
  </si>
  <si>
    <t>Highfort</t>
  </si>
  <si>
    <t>308</t>
  </si>
  <si>
    <t>Time Test (GB) / Sea The Queen (IRE)</t>
  </si>
  <si>
    <t>Sea The Queen (IRE)</t>
  </si>
  <si>
    <t>Old Carhue Stud</t>
  </si>
  <si>
    <t xml:space="preserve">Kevin Ross Bloodstock </t>
  </si>
  <si>
    <t>586</t>
  </si>
  <si>
    <t>Almanzor (FR) / Hurbling (IRE)</t>
  </si>
  <si>
    <t>Hurbling (IRE)</t>
  </si>
  <si>
    <t>Hurricane Run (IRE)</t>
  </si>
  <si>
    <t>Wyanstown House</t>
  </si>
  <si>
    <t>519</t>
  </si>
  <si>
    <t>Arizona (IRE) / Danamight (IRE)</t>
  </si>
  <si>
    <t>Danamight (IRE)</t>
  </si>
  <si>
    <t>Danetime (IRE)</t>
  </si>
  <si>
    <t>Carrigrog Racing</t>
  </si>
  <si>
    <t>Is She About (IRE)</t>
  </si>
  <si>
    <t>Churchill (IRE) x Degree (GB)</t>
  </si>
  <si>
    <t>Clifton Farm</t>
  </si>
  <si>
    <t>Michael Dods</t>
  </si>
  <si>
    <t>Snapollentia (IRE)</t>
  </si>
  <si>
    <t>Shinnick Brothers Bloodstock</t>
  </si>
  <si>
    <t>Coulsty (IRE)Call of The Jungle (IRE)</t>
  </si>
  <si>
    <t>Call of The Jungle (IRE)</t>
  </si>
  <si>
    <t>J P Flavin Racing</t>
  </si>
  <si>
    <t>Footstepsinthesand (GB) x Divert (IRE)</t>
  </si>
  <si>
    <t>Rathneestin Stables</t>
  </si>
  <si>
    <t>Grangecoor Farms/DMC Bloodstock</t>
  </si>
  <si>
    <t>62</t>
  </si>
  <si>
    <t>Ghaiyyath (IRE) / Ice Eagle (IRE)</t>
  </si>
  <si>
    <t>Ice Eagle (IRE)</t>
  </si>
  <si>
    <t>Botti Turf</t>
  </si>
  <si>
    <t>Gleneagles (IRE) x Flawless Beauty (GB)</t>
  </si>
  <si>
    <t>Flawless Beauty (GB)</t>
  </si>
  <si>
    <t>323</t>
  </si>
  <si>
    <t>Holy Roman Emperor (IRE) / Simaviya (IRE)</t>
  </si>
  <si>
    <t>Simaviya (IRE)</t>
  </si>
  <si>
    <t>42</t>
  </si>
  <si>
    <t>Invincible Spirit (IRE) / Happy Land (IRE)</t>
  </si>
  <si>
    <t>Happy Land (IRE)</t>
  </si>
  <si>
    <t>Green Desert (USA)</t>
  </si>
  <si>
    <t>Knocklong House Stud</t>
  </si>
  <si>
    <t>J Quinn</t>
  </si>
  <si>
    <t>?</t>
  </si>
  <si>
    <t>133</t>
  </si>
  <si>
    <t>Nando Parrado (GB) / Love Oasis (GB)</t>
  </si>
  <si>
    <t>Love Oasis (GB)</t>
  </si>
  <si>
    <t>D.N.A Equine</t>
  </si>
  <si>
    <t>735</t>
  </si>
  <si>
    <t>Profitable (IRE) / The Lacemaker (GB)</t>
  </si>
  <si>
    <t>The Lacemaker (GB)</t>
  </si>
  <si>
    <t>Sergei Prokofiev (CAN)Sergei Prokofiev (CAN) x Aquiano (GB)</t>
  </si>
  <si>
    <t>Sergei Prokofiev (CAN) x Aquiano (GB)</t>
  </si>
  <si>
    <t>Sean Grassick Bloodstock</t>
  </si>
  <si>
    <t>Soldier's Call (GB)Tartufo Dolce (IRE)</t>
  </si>
  <si>
    <t>Tartufo Dolce (IRE)</t>
  </si>
  <si>
    <t>LDS Bloodstock</t>
  </si>
  <si>
    <t>Lady of Power (GB)</t>
  </si>
  <si>
    <t>Vendor (14000) / Marco Bozzi Bloodstock (PS)</t>
  </si>
  <si>
    <t>248</t>
  </si>
  <si>
    <t>Starman (GB) / Praskovia (IRE)</t>
  </si>
  <si>
    <t>Praskovia (IRE)</t>
  </si>
  <si>
    <t>Manduro (GER)</t>
  </si>
  <si>
    <t>Ryebridge Stud</t>
  </si>
  <si>
    <t>Sean Grassick (P.S.)</t>
  </si>
  <si>
    <t>81</t>
  </si>
  <si>
    <t>Time Test (GB) / Joyful Hope (GB)</t>
  </si>
  <si>
    <t>Joyful Hope (GB)</t>
  </si>
  <si>
    <t>Rose Kazan (IRE)</t>
  </si>
  <si>
    <t>Kilpatrick Farm</t>
  </si>
  <si>
    <t>LNA Racing</t>
  </si>
  <si>
    <t>Coulsty (IRE) x Feathery (GB)</t>
  </si>
  <si>
    <t>Feathery (GB)</t>
  </si>
  <si>
    <t>Profitable (IRE)Brazilian Bride (IRE)</t>
  </si>
  <si>
    <t>Brazilian Bride (IRE)</t>
  </si>
  <si>
    <t>Herbertstown House Stud</t>
  </si>
  <si>
    <t>CF Bloodstock</t>
  </si>
  <si>
    <t>Monisha (FR)</t>
  </si>
  <si>
    <t>Leon Carrick Bloodstock</t>
  </si>
  <si>
    <t>240</t>
  </si>
  <si>
    <t>Supremacy (IRE) / Platinum Coast (USA)</t>
  </si>
  <si>
    <t>Platinum Coast (USA)</t>
  </si>
  <si>
    <t>Speightstown (USA)</t>
  </si>
  <si>
    <t>Acclamation (GB)Acclamation (GB) x Aveta (FR)</t>
  </si>
  <si>
    <t>Acclamation (GB) x Aveta (FR)</t>
  </si>
  <si>
    <t>Ballymorris Stud</t>
  </si>
  <si>
    <t>665</t>
  </si>
  <si>
    <t>Bungle Inthejungle (GB) / Paloise (FR)</t>
  </si>
  <si>
    <t>Paloise (FR)</t>
  </si>
  <si>
    <t>Dabirsim (FR)</t>
  </si>
  <si>
    <t>Brian Grassick Bloodstock</t>
  </si>
  <si>
    <t>50</t>
  </si>
  <si>
    <t>Churchill (IRE) / Heroic Heart (FR)</t>
  </si>
  <si>
    <t>Heroic Heart (FR)</t>
  </si>
  <si>
    <t>Starrylita (IRE)</t>
  </si>
  <si>
    <t>Woodtown House Stud</t>
  </si>
  <si>
    <t>DNA Equine</t>
  </si>
  <si>
    <t>374</t>
  </si>
  <si>
    <t>Kodi Bear (IRE) / Towards (USA)</t>
  </si>
  <si>
    <t>Towards (USA)</t>
  </si>
  <si>
    <t>Fusaichi Pegasus (USA)</t>
  </si>
  <si>
    <t>Kildaragh Stud (Agent)</t>
  </si>
  <si>
    <t>Compas Equine / James Fyffe</t>
  </si>
  <si>
    <t>Nando Parrado (GB)Nando Parrado (GB) x Blue Marmalade (IRE)</t>
  </si>
  <si>
    <t>Nando Parrado (GB) x Blue Marmalade (IRE)</t>
  </si>
  <si>
    <t>Kevin Ross Bloodstock/Gavin Cromwell</t>
  </si>
  <si>
    <t>Phoenix of Spain (IRE) x Dreamaway (IRE)</t>
  </si>
  <si>
    <t>MRC International</t>
  </si>
  <si>
    <t>18</t>
  </si>
  <si>
    <t>Phoenix of Spain (IRE) / Furia Cruzada (CHI)</t>
  </si>
  <si>
    <t>Furia Cruzada (CHI)</t>
  </si>
  <si>
    <t>Newfoundland (USA)</t>
  </si>
  <si>
    <t>466</t>
  </si>
  <si>
    <t>Saxon Warrior (JPN) / Beat The Stars (IRE)</t>
  </si>
  <si>
    <t>Beat The Stars (IRE)</t>
  </si>
  <si>
    <t>208</t>
  </si>
  <si>
    <t>Saxon Warrior (JPN) / Night of Hope (IRE)</t>
  </si>
  <si>
    <t>Night of Hope (IRE)</t>
  </si>
  <si>
    <t>237</t>
  </si>
  <si>
    <t>Soldier's Call (GB) / Pink Diva (IRE)</t>
  </si>
  <si>
    <t>Pink Diva (IRE)</t>
  </si>
  <si>
    <t>759</t>
  </si>
  <si>
    <t>Starman (GB) / Adroit (IRE)</t>
  </si>
  <si>
    <t>Adroit (IRE)</t>
  </si>
  <si>
    <t>R H Ltd</t>
  </si>
  <si>
    <t>21</t>
  </si>
  <si>
    <t>Ten Sovereigns (IRE) / Gale Song (GB)</t>
  </si>
  <si>
    <t>Gale Song (GB)</t>
  </si>
  <si>
    <t>8</t>
  </si>
  <si>
    <t>Time Test (GB) / Finishingthehat (GB)</t>
  </si>
  <si>
    <t>Finishingthehat (GB)</t>
  </si>
  <si>
    <t>Sixties Icon (GB)</t>
  </si>
  <si>
    <t>Hurworth Bloodstock Ltd</t>
  </si>
  <si>
    <t>Nimboo (USA)</t>
  </si>
  <si>
    <t>Kheeraan (IRE)</t>
  </si>
  <si>
    <t>Mick and Tom</t>
  </si>
  <si>
    <t>Galileo Gold (GB)Chabelita (GB)</t>
  </si>
  <si>
    <t>Chabelita (GB)</t>
  </si>
  <si>
    <t>Morning Star Stud</t>
  </si>
  <si>
    <t>Aubrey McMahon/Paul Flynn</t>
  </si>
  <si>
    <t>Lucky Vega (IRE) x Golddragon Reef (IRE)</t>
  </si>
  <si>
    <t>Golddragon Reef (IRE)</t>
  </si>
  <si>
    <t>Clonbur House</t>
  </si>
  <si>
    <t>BBA Ireland/Glamour and Glory Syn</t>
  </si>
  <si>
    <t>Magna Grecia (IRE)Dance Hall Girl (IRE)</t>
  </si>
  <si>
    <t>Dance Hall Girl (IRE)</t>
  </si>
  <si>
    <t>808</t>
  </si>
  <si>
    <t>Make Believe (GB) / Destalink (GB)</t>
  </si>
  <si>
    <t>Destalink (GB)</t>
  </si>
  <si>
    <t>Rail Link (GB)</t>
  </si>
  <si>
    <t>Rhythm And Rhyme (IRE)</t>
  </si>
  <si>
    <t>Tom Hogan</t>
  </si>
  <si>
    <t>Mighty Girl (FR)</t>
  </si>
  <si>
    <t>Butlersgrove Stud</t>
  </si>
  <si>
    <t>DPH Ltd</t>
  </si>
  <si>
    <t>Shaman (IRE) x Fearlessly (IRE)</t>
  </si>
  <si>
    <t>Fearlessly (IRE)</t>
  </si>
  <si>
    <t>Sioux Nation (USA) x Alexander Youth (IRE) 2023 B.F</t>
  </si>
  <si>
    <t>Joseph O'Brien</t>
  </si>
  <si>
    <t>474</t>
  </si>
  <si>
    <t>Starman (GB) / Bishop's Lake (GB)</t>
  </si>
  <si>
    <t>Bishop's Lake (GB)</t>
  </si>
  <si>
    <t>Lake Coniston (IRE)</t>
  </si>
  <si>
    <t>Nigel Tinkler / Jamie Piggott</t>
  </si>
  <si>
    <t>95</t>
  </si>
  <si>
    <t>Starman (GB) / Kimbay (IRE)</t>
  </si>
  <si>
    <t>Kimbay (IRE)</t>
  </si>
  <si>
    <t>Windsor Knot (IRE)</t>
  </si>
  <si>
    <t>Crampscastle Bloodstock</t>
  </si>
  <si>
    <t>Mzyoon (IRE)</t>
  </si>
  <si>
    <t>Tara Stud</t>
  </si>
  <si>
    <t>Liam Clarke Bloodstock</t>
  </si>
  <si>
    <t>715</t>
  </si>
  <si>
    <t>Victor Ludorum (GB) / Spinacia (IRE)</t>
  </si>
  <si>
    <t>Spinacia (IRE)</t>
  </si>
  <si>
    <t>Charm Spirit (IRE)</t>
  </si>
  <si>
    <t>Glashare House Stud</t>
  </si>
  <si>
    <t>Quarry Road</t>
  </si>
  <si>
    <t>705</t>
  </si>
  <si>
    <t>Invincible Army (IRE) / Shambolique (GB)</t>
  </si>
  <si>
    <t>Shambolique (GB)</t>
  </si>
  <si>
    <t>Paragon Bloodstock</t>
  </si>
  <si>
    <t>718</t>
  </si>
  <si>
    <t>Supremacy (IRE) / Spirited Girl (IRE)</t>
  </si>
  <si>
    <t>Spirited Girl (IRE)</t>
  </si>
  <si>
    <t>Orazio Di Grazia</t>
  </si>
  <si>
    <t>400</t>
  </si>
  <si>
    <t>Acclamation (GB) / Western Safari (IRE)</t>
  </si>
  <si>
    <t>Western Safari (IRE)</t>
  </si>
  <si>
    <t>Meadowview Stables</t>
  </si>
  <si>
    <t>Key Light (IRE)</t>
  </si>
  <si>
    <t>Vendor (10000) / Rathmore Stud (PS)</t>
  </si>
  <si>
    <t>Madame Delavanti (IRE)</t>
  </si>
  <si>
    <t>Kevin O'Brien</t>
  </si>
  <si>
    <t>510</t>
  </si>
  <si>
    <t>Australia (GB) / Coral Mist (GB)</t>
  </si>
  <si>
    <t>Coral Mist (GB)</t>
  </si>
  <si>
    <t>Bahamian Bounty (GB)</t>
  </si>
  <si>
    <t>Ahmad al Shaikh / Prince Bloodstock</t>
  </si>
  <si>
    <t>Bungle Inthejungle (GB)Unabridged (IRE)</t>
  </si>
  <si>
    <t>Unabridged (IRE)</t>
  </si>
  <si>
    <t>601</t>
  </si>
  <si>
    <t>Bungle Inthejungle (GB) / Jeewana (GB)</t>
  </si>
  <si>
    <t>Jeewana (GB)</t>
  </si>
  <si>
    <t>Compton Place (GB)</t>
  </si>
  <si>
    <t>734</t>
  </si>
  <si>
    <t>Bungle Inthejungle (GB) / Tell The Wind (IRE)</t>
  </si>
  <si>
    <t>Tell The Wind (IRE)</t>
  </si>
  <si>
    <t>Mujadil (USA)</t>
  </si>
  <si>
    <t>Shim Sham (IRE)</t>
  </si>
  <si>
    <t>John McGovern</t>
  </si>
  <si>
    <t>116</t>
  </si>
  <si>
    <t>Coulsty (IRE) / Lady Tati (IRE)</t>
  </si>
  <si>
    <t>Lady Tati (IRE)</t>
  </si>
  <si>
    <t>279</t>
  </si>
  <si>
    <t>Earthlight (IRE) / Rolling Deep (GB)</t>
  </si>
  <si>
    <t>Rolling Deep (GB)</t>
  </si>
  <si>
    <t>Jamie Railton (Agent)</t>
  </si>
  <si>
    <t>Drummona House</t>
  </si>
  <si>
    <t>Elzaam (AUS)Coconut Kisses (GB)</t>
  </si>
  <si>
    <t>Coconut Kisses (GB)</t>
  </si>
  <si>
    <t>Gerry Hogan Bloodstock</t>
  </si>
  <si>
    <t>Elzaam (AUS)Elzaam (AUS) x Alanna'a Leanbh (IRE)</t>
  </si>
  <si>
    <t>Elzaam (AUS) x Alanna'a Leanbh (IRE)</t>
  </si>
  <si>
    <t>Kishore Mirpuri/W Zmiejko</t>
  </si>
  <si>
    <t>509</t>
  </si>
  <si>
    <t>Kameko (USA) / Coquette Noire (IRE)</t>
  </si>
  <si>
    <t>Coquette Noire (IRE)</t>
  </si>
  <si>
    <t>Dromod Stud</t>
  </si>
  <si>
    <t>Con Marnane (P.S.)</t>
  </si>
  <si>
    <t>Kodiac (GB)Kodiac (GB) x Alqifaar (USA)</t>
  </si>
  <si>
    <t>Kodiac (GB) x Alqifaar (USA)</t>
  </si>
  <si>
    <t>Derryconnor Stud</t>
  </si>
  <si>
    <t>626</t>
  </si>
  <si>
    <t>Kuroshio (AUS) / Maarit (IRE)</t>
  </si>
  <si>
    <t>Maarit (IRE)</t>
  </si>
  <si>
    <t>Peter Nolan / Noel Meade</t>
  </si>
  <si>
    <t>432</t>
  </si>
  <si>
    <t>Lucky Vega (IRE) / Alshadhia (IRE)</t>
  </si>
  <si>
    <t>Alshadhia (IRE)</t>
  </si>
  <si>
    <t>Marju (IRE)</t>
  </si>
  <si>
    <t>539</t>
  </si>
  <si>
    <t>Lucky Vega (IRE) / Dundel'S Spirit (IRE)</t>
  </si>
  <si>
    <t>Dundel'S Spirit (IRE)</t>
  </si>
  <si>
    <t>Ballyshannon Stud (Agent)</t>
  </si>
  <si>
    <t>Magna Grecia (IRE)Cheetah (GB)</t>
  </si>
  <si>
    <t>Cheetah (GB)</t>
  </si>
  <si>
    <t>Jack Davison racing/Barry Lynch</t>
  </si>
  <si>
    <t>Make Believe (GB)Creme Anglaise (GB)</t>
  </si>
  <si>
    <t>Creme Anglaise (GB)</t>
  </si>
  <si>
    <t>Mehmas (IRE)Symmetrical (USA)B.C</t>
  </si>
  <si>
    <t>Jamie McCalmont</t>
  </si>
  <si>
    <t>Mehmas (IRE) x Dream Club (GB)</t>
  </si>
  <si>
    <t>303</t>
  </si>
  <si>
    <t>Mehmas (IRE) / Scholarly (GB)</t>
  </si>
  <si>
    <t>Scholarly (GB)</t>
  </si>
  <si>
    <t>Authorized (IRE)</t>
  </si>
  <si>
    <t>Meadowview Stables (P.S.)</t>
  </si>
  <si>
    <t>Phoenix of Spain (IRE)Phoenix of Spain (IRE) x Billie Eria (IRE)</t>
  </si>
  <si>
    <t>Phoenix of Spain (IRE) x Billie Eria (IRE)</t>
  </si>
  <si>
    <t>Appletown Stud</t>
  </si>
  <si>
    <t>Noah McCain-Mitchell/Finbar Kent Bloodstock</t>
  </si>
  <si>
    <t>Sioux Nation (USA)Victrix Ludorum (IRE)</t>
  </si>
  <si>
    <t>Victrix Ludorum (IRE)</t>
  </si>
  <si>
    <t>Seelie (IRE)</t>
  </si>
  <si>
    <t>544</t>
  </si>
  <si>
    <t>Sioux Nation (USA) / Eirona (IRE)</t>
  </si>
  <si>
    <t>Eirona (IRE)</t>
  </si>
  <si>
    <t>Derrymore Farm</t>
  </si>
  <si>
    <t>Hyde Park Stud (P.S.)</t>
  </si>
  <si>
    <t>262</t>
  </si>
  <si>
    <t>Sioux Nation (USA) / Quiteacatch (GB)</t>
  </si>
  <si>
    <t>Quiteacatch (GB)</t>
  </si>
  <si>
    <t>Mots Croises (GB)</t>
  </si>
  <si>
    <t>Bredwinner</t>
  </si>
  <si>
    <t>Space Blues (IRE)Kalamriyda (IRE)Gr.F</t>
  </si>
  <si>
    <t>Annaca Bloodstock</t>
  </si>
  <si>
    <t>Lindonnell Ltd</t>
  </si>
  <si>
    <t>Supremacy (IRE)Campion (GB)</t>
  </si>
  <si>
    <t>Campion (GB)</t>
  </si>
  <si>
    <t>Renello Bloodstock Agency</t>
  </si>
  <si>
    <t>465</t>
  </si>
  <si>
    <t>Supremacy (IRE) / Beat of My Heart (IRE)</t>
  </si>
  <si>
    <t>Beat of My Heart (IRE)</t>
  </si>
  <si>
    <t>Chasefield Stables</t>
  </si>
  <si>
    <t>Ten Sovereigns (IRE)Ten Sovereigns (IRE) x Bergamask (USA)</t>
  </si>
  <si>
    <t>Ten Sovereigns (IRE) x Bergamask (USA)</t>
  </si>
  <si>
    <t>722</t>
  </si>
  <si>
    <t>Time Test (GB) / Strelka (GB)</t>
  </si>
  <si>
    <t>Strelka (GB)</t>
  </si>
  <si>
    <t>38</t>
  </si>
  <si>
    <t>Ubettabelieveit (IRE) / Groupie (GB)</t>
  </si>
  <si>
    <t>Groupie (GB)</t>
  </si>
  <si>
    <t>Requinto (IRE)</t>
  </si>
  <si>
    <t>Miller Hill</t>
  </si>
  <si>
    <t>Grant Tuer</t>
  </si>
  <si>
    <t>Mitre Peak (GB)</t>
  </si>
  <si>
    <t>198</t>
  </si>
  <si>
    <t>A'Ali (IRE) / Mystify Me (GB)</t>
  </si>
  <si>
    <t>Mystify Me (GB)</t>
  </si>
  <si>
    <t>Muhaarar (GB)</t>
  </si>
  <si>
    <t>Alkumait (GB)Alkumait (GB) x Adeste (GB)</t>
  </si>
  <si>
    <t>Alkumait (GB) x Adeste (GB)</t>
  </si>
  <si>
    <t>TIAB Bloodstock</t>
  </si>
  <si>
    <t>Ladies From Hell (IRE)</t>
  </si>
  <si>
    <t>Jarvis Brook Farm</t>
  </si>
  <si>
    <t>Cotai Glory (GB)Celerina (IRE)</t>
  </si>
  <si>
    <t>Celerina (IRE)</t>
  </si>
  <si>
    <t>Fairview Stables</t>
  </si>
  <si>
    <t>333</t>
  </si>
  <si>
    <t>Cotai Glory (GB) / Somedaysrdiamonds (GB)</t>
  </si>
  <si>
    <t>Somedaysrdiamonds (GB)</t>
  </si>
  <si>
    <t>153</t>
  </si>
  <si>
    <t>Cotai Glory (GB) / Maremmasanta (GB)</t>
  </si>
  <si>
    <t>Maremmasanta (GB)</t>
  </si>
  <si>
    <t>108</t>
  </si>
  <si>
    <t>Dandy Man (IRE) / La Perla (SPA)</t>
  </si>
  <si>
    <t>La Perla (SPA)</t>
  </si>
  <si>
    <t>Sinndar (IRE)</t>
  </si>
  <si>
    <t>Jose Hormaeche</t>
  </si>
  <si>
    <t>164</t>
  </si>
  <si>
    <t>Dream Ahead (USA) / Memory Lane (GB)</t>
  </si>
  <si>
    <t>Memory Lane (GB)</t>
  </si>
  <si>
    <t>With Approval (CAN)</t>
  </si>
  <si>
    <t>£6,501</t>
  </si>
  <si>
    <t>515</t>
  </si>
  <si>
    <t>Far Above (IRE) / D'Arcy Spice (GB)</t>
  </si>
  <si>
    <t>D'Arcy Spice (GB)</t>
  </si>
  <si>
    <t>Lethal Force (IRE)</t>
  </si>
  <si>
    <t>Stonestown Stud</t>
  </si>
  <si>
    <t>Highflyer Bloodstock / Eve Johnson-Houghton</t>
  </si>
  <si>
    <t>Frosted (USA) x Doc Girl (USA)</t>
  </si>
  <si>
    <t>Sackville Donald/Manor House Stables</t>
  </si>
  <si>
    <t>Satwa Ruby (FR)</t>
  </si>
  <si>
    <t>Abbeville Stud</t>
  </si>
  <si>
    <t>297</t>
  </si>
  <si>
    <t>Inns of Court (IRE) / Savoy Showgirl (IRE)</t>
  </si>
  <si>
    <t>Savoy Showgirl (IRE)</t>
  </si>
  <si>
    <t>451</t>
  </si>
  <si>
    <t>Invincible Army (IRE) / Ask The Wind (IRE)</t>
  </si>
  <si>
    <t>Ask The Wind (IRE)</t>
  </si>
  <si>
    <t>484</t>
  </si>
  <si>
    <t>Mehmas (IRE) / Caislean (IRE)</t>
  </si>
  <si>
    <t>Caislean (IRE)</t>
  </si>
  <si>
    <t>Tom Mullins</t>
  </si>
  <si>
    <t>Sea The Moon (GER) x Elite (GB)</t>
  </si>
  <si>
    <t>D Hogan/Tony Cantwell</t>
  </si>
  <si>
    <t>235</t>
  </si>
  <si>
    <t>Sottsass (FR) / Piazza Navona (GB)</t>
  </si>
  <si>
    <t>Piazza Navona (GB)</t>
  </si>
  <si>
    <t>Kilconnel Stables</t>
  </si>
  <si>
    <t>212</t>
  </si>
  <si>
    <t>Sottsass (FR) / Northeast Moon (IRE)</t>
  </si>
  <si>
    <t>Northeast Moon (IRE)</t>
  </si>
  <si>
    <t>Jessely (FR)</t>
  </si>
  <si>
    <t>Supremacy (IRE)Supremacy (IRE) x Araniya (FR)</t>
  </si>
  <si>
    <t>Supremacy (IRE) x Araniya (FR)</t>
  </si>
  <si>
    <t>Natalia Lupini Racing</t>
  </si>
  <si>
    <t>113</t>
  </si>
  <si>
    <t>Supremacy (IRE) / Lady Greta (IRE)</t>
  </si>
  <si>
    <t>Lady Greta (IRE)</t>
  </si>
  <si>
    <t>Morpheus (GB)</t>
  </si>
  <si>
    <t>Lewinstown Farm</t>
  </si>
  <si>
    <t>605</t>
  </si>
  <si>
    <t>Ten Sovereigns (IRE) / Klass Action (IRE)</t>
  </si>
  <si>
    <t>Klass Action (IRE)</t>
  </si>
  <si>
    <t>Clonmult Farm</t>
  </si>
  <si>
    <t>390</t>
  </si>
  <si>
    <t>Too Darn Hot (GB) / Via Liguria (GB)</t>
  </si>
  <si>
    <t>Via Liguria (GB)</t>
  </si>
  <si>
    <t>Castletown Quarry Stud</t>
  </si>
  <si>
    <t>£65,000</t>
  </si>
  <si>
    <t>675</t>
  </si>
  <si>
    <t>Alkumait (GB) / Porta Portese (GB)</t>
  </si>
  <si>
    <t>Porta Portese (GB)</t>
  </si>
  <si>
    <t>John &amp; Sean Quinn Racing</t>
  </si>
  <si>
    <t>409</t>
  </si>
  <si>
    <t>Bungle Inthejungle (GB) / Young Angel (IRE)</t>
  </si>
  <si>
    <t>Young Angel (IRE)</t>
  </si>
  <si>
    <t>Saucy Spirit (GB)</t>
  </si>
  <si>
    <t>Knockgraffon Stables</t>
  </si>
  <si>
    <t>513</t>
  </si>
  <si>
    <t>Saxon Warrior (JPN) / Cross My Mind (IRE)</t>
  </si>
  <si>
    <t>Cross My Mind (IRE)</t>
  </si>
  <si>
    <t>Ridge Manor Stud</t>
  </si>
  <si>
    <t>Sioux Nation (USA) x Dashing Diamond (IRE)</t>
  </si>
  <si>
    <t>The Forge Stables</t>
  </si>
  <si>
    <t>Mark Flannery</t>
  </si>
  <si>
    <t>Sottsass (FR) x Dream Approach (IRE)</t>
  </si>
  <si>
    <t>Music And Dance (GB)</t>
  </si>
  <si>
    <t>Maureen &amp; Martin Flinter</t>
  </si>
  <si>
    <t>481</t>
  </si>
  <si>
    <t>Ten Sovereigns (IRE) / Bright And Shining (IRE)</t>
  </si>
  <si>
    <t>Bright And Shining (IRE)</t>
  </si>
  <si>
    <t>Keep Kicking Racing / LDS</t>
  </si>
  <si>
    <t>Teofilo (IRE)Catchphrase (IRE)</t>
  </si>
  <si>
    <t>Catchphrase (IRE)</t>
  </si>
  <si>
    <t>Twilight Son (GB)Zawiyah (GB)</t>
  </si>
  <si>
    <t>Zawiyah (GB)</t>
  </si>
  <si>
    <t>Kilbrew Stables Ltd</t>
  </si>
  <si>
    <t>737</t>
  </si>
  <si>
    <t>Waldgeist (GB) / Three Sugars (AUS)</t>
  </si>
  <si>
    <t>Three Sugars (AUS)</t>
  </si>
  <si>
    <t>Starcraft (NZ)</t>
  </si>
  <si>
    <t>369</t>
  </si>
  <si>
    <t>Ardad (IRE) / The Ceiling Job (IRE)</t>
  </si>
  <si>
    <t>The Ceiling Job (IRE)</t>
  </si>
  <si>
    <t>Razza Latina / Di Grazia Orazo</t>
  </si>
  <si>
    <t>53</t>
  </si>
  <si>
    <t>Australia (GB) / Hieroglyphic (GB)</t>
  </si>
  <si>
    <t>Hieroglyphic (GB)</t>
  </si>
  <si>
    <t>Hurricane Lil (IRE)</t>
  </si>
  <si>
    <t>Peter &amp; Ross Doyle Bloodstock</t>
  </si>
  <si>
    <t>371</t>
  </si>
  <si>
    <t>Bungle Inthejungle (GB) / The Singing Hills (GB)</t>
  </si>
  <si>
    <t>The Singing Hills (GB)</t>
  </si>
  <si>
    <t>Kingsfield Stud</t>
  </si>
  <si>
    <t>216</t>
  </si>
  <si>
    <t>Circus Maximus (IRE) / Offering (GB)</t>
  </si>
  <si>
    <t>Offering (GB)</t>
  </si>
  <si>
    <t>689</t>
  </si>
  <si>
    <t>Cotai Glory (GB) / Rose Tinted Sand (IRE)</t>
  </si>
  <si>
    <t>Rose Tinted Sand (IRE)</t>
  </si>
  <si>
    <t>Woodleigh Stable</t>
  </si>
  <si>
    <t>106</t>
  </si>
  <si>
    <t>Ghaiyyath (IRE) / La Femme (IRE)</t>
  </si>
  <si>
    <t>La Femme (IRE)</t>
  </si>
  <si>
    <t>617</t>
  </si>
  <si>
    <t>Highland Reel (IRE) / Leenavesta (USA)</t>
  </si>
  <si>
    <t>Leenavesta (USA)</t>
  </si>
  <si>
    <t>Arch (USA)</t>
  </si>
  <si>
    <t>Donnacha O'Brien Racing</t>
  </si>
  <si>
    <t>£10,010</t>
  </si>
  <si>
    <t>147</t>
  </si>
  <si>
    <t>Iffraaj (GB) / Magique (IRE)</t>
  </si>
  <si>
    <t>Magique (IRE)</t>
  </si>
  <si>
    <t>Jeremy (USA)</t>
  </si>
  <si>
    <t>Ballinafad Stud</t>
  </si>
  <si>
    <t>£10,001</t>
  </si>
  <si>
    <t>Mimic's Memory (GB)</t>
  </si>
  <si>
    <t>New Approach Bloodstock/Diego Dettori</t>
  </si>
  <si>
    <t>440</t>
  </si>
  <si>
    <t>Lucky Vega (IRE) / Anyone Special (IRE)</t>
  </si>
  <si>
    <t>Anyone Special (IRE)</t>
  </si>
  <si>
    <t>Anderson Correa</t>
  </si>
  <si>
    <t>317</t>
  </si>
  <si>
    <t>Lucky Vega (IRE) / She Loves A Night (IRE)</t>
  </si>
  <si>
    <t>She Loves A Night (IRE)</t>
  </si>
  <si>
    <t>385</t>
  </si>
  <si>
    <t>Pinatubo (IRE) / Unpretentious (GB)</t>
  </si>
  <si>
    <t>Unpretentious (GB)</t>
  </si>
  <si>
    <t>Norelands</t>
  </si>
  <si>
    <t>Megan Scallan</t>
  </si>
  <si>
    <t>£35,000</t>
  </si>
  <si>
    <t>422</t>
  </si>
  <si>
    <t>Sergei Prokofiev (CAN) / Ahwahnee (GB)</t>
  </si>
  <si>
    <t>Ahwahnee (GB)</t>
  </si>
  <si>
    <t>RRD Partnership</t>
  </si>
  <si>
    <t>Shaman (IRE)Shaman (IRE) x Alys Love (GB)</t>
  </si>
  <si>
    <t>Ch.C</t>
  </si>
  <si>
    <t>Shaman (IRE) x Alys Love (GB)</t>
  </si>
  <si>
    <t>Sioux Nation (USA)California Poppy (IRE)</t>
  </si>
  <si>
    <t>California Poppy (IRE)</t>
  </si>
  <si>
    <t>Ballybush Stables/Barry Nolan</t>
  </si>
  <si>
    <t>320</t>
  </si>
  <si>
    <t>Sioux Nation (USA) / Shirin of Persia (IRE)</t>
  </si>
  <si>
    <t>B/Gr</t>
  </si>
  <si>
    <t>Shirin of Persia (IRE)</t>
  </si>
  <si>
    <t>358</t>
  </si>
  <si>
    <t>Sioux Nation (USA) / Sweetasever (IRE)</t>
  </si>
  <si>
    <t>Sweetasever (IRE)</t>
  </si>
  <si>
    <t>Power (GB)</t>
  </si>
  <si>
    <t>45</t>
  </si>
  <si>
    <t>Sottsass (FR) / Hassaya (IRE)</t>
  </si>
  <si>
    <t>Hassaya (IRE)</t>
  </si>
  <si>
    <t>Razza Latina / Fabrizio Cameli</t>
  </si>
  <si>
    <t>505</t>
  </si>
  <si>
    <t>Starman (GB) / Cool Esprit (IRE)</t>
  </si>
  <si>
    <t>Cool Esprit (IRE)</t>
  </si>
  <si>
    <t>Rockview Stables</t>
  </si>
  <si>
    <t>Donovan Bloodstock</t>
  </si>
  <si>
    <t>726</t>
  </si>
  <si>
    <t>Study of Man (IRE) / Suffused (GB)</t>
  </si>
  <si>
    <t>Suffused (GB)</t>
  </si>
  <si>
    <t>56</t>
  </si>
  <si>
    <t>Supremacy (IRE) / High Shine (GB)</t>
  </si>
  <si>
    <t>High Shine (GB)</t>
  </si>
  <si>
    <t>Clonsast Stud</t>
  </si>
  <si>
    <t>619</t>
  </si>
  <si>
    <t>Supremacy (IRE) / Lizzie Lightening (IRE)</t>
  </si>
  <si>
    <t>Lizzie Lightening (IRE)</t>
  </si>
  <si>
    <t>200</t>
  </si>
  <si>
    <t>Ten Sovereigns (IRE) / Nabaraat (USA)</t>
  </si>
  <si>
    <t>Nabaraat (USA)</t>
  </si>
  <si>
    <t>388</t>
  </si>
  <si>
    <t>Time Test (GB) / Ventura (USA)</t>
  </si>
  <si>
    <t>Ventura (USA)</t>
  </si>
  <si>
    <t>Chester House (USA)</t>
  </si>
  <si>
    <t>Powerstown Stud</t>
  </si>
  <si>
    <t>284</t>
  </si>
  <si>
    <t>Twilight Son (GB) / Royal Seal (GB)</t>
  </si>
  <si>
    <t>Royal Seal (GB)</t>
  </si>
  <si>
    <t>Aylesbury House Stud</t>
  </si>
  <si>
    <t>Donovan Bloodstock / Brian Sheerin</t>
  </si>
  <si>
    <t>143</t>
  </si>
  <si>
    <t>Zoustar (AUS) / Madernia (IRE)</t>
  </si>
  <si>
    <t>Madernia (IRE)</t>
  </si>
  <si>
    <t>Northern Meteor (AUS)</t>
  </si>
  <si>
    <t>Alkumait (GB)Crystal Dream (GB)</t>
  </si>
  <si>
    <t>Crystal Dream (GB)</t>
  </si>
  <si>
    <t>Ontoawinner/Craig Lidster Racing</t>
  </si>
  <si>
    <t>Australia (GB)Tinkerbells Effect (IRE)</t>
  </si>
  <si>
    <t>Tinkerbells Effect (IRE)</t>
  </si>
  <si>
    <t>339</t>
  </si>
  <si>
    <t>Cotai Glory (GB) / Sparkling (IRE)</t>
  </si>
  <si>
    <t>Sparkling (IRE)</t>
  </si>
  <si>
    <t>Kodinar (GB)</t>
  </si>
  <si>
    <t>Acorn Stud - Co. Wicklow</t>
  </si>
  <si>
    <t>727</t>
  </si>
  <si>
    <t>Inns of Court (IRE) / Supreme Quest (GB)</t>
  </si>
  <si>
    <t>Supreme Quest (GB)</t>
  </si>
  <si>
    <t>Mustardos Patryk Gorczyca</t>
  </si>
  <si>
    <t>455</t>
  </si>
  <si>
    <t>Magna Grecia (IRE) / Astroglia (USA)</t>
  </si>
  <si>
    <t>Astroglia (USA)</t>
  </si>
  <si>
    <t>Herbertstown House Stud (Co Kildare)</t>
  </si>
  <si>
    <t>Kubler Racing Ltd</t>
  </si>
  <si>
    <t>801</t>
  </si>
  <si>
    <t>Saxon Warrior (JPN) / Crosstalk (IRE)</t>
  </si>
  <si>
    <t>Crosstalk (IRE)</t>
  </si>
  <si>
    <t>Acclamation (GB)Acclamation (GB) x Aqtaar (IRE)</t>
  </si>
  <si>
    <t>Acclamation (GB) x Aqtaar (IRE)</t>
  </si>
  <si>
    <t>Hunting Hill Stud</t>
  </si>
  <si>
    <t>JCH Bloodstock</t>
  </si>
  <si>
    <t>163</t>
  </si>
  <si>
    <t>Acclamation (GB) / Memoria (GB)</t>
  </si>
  <si>
    <t>Memoria (GB)</t>
  </si>
  <si>
    <t>Rathbarry Stud (Agent)</t>
  </si>
  <si>
    <t>Awtaad (IRE)Chitra (GB)</t>
  </si>
  <si>
    <t>Chitra (GB)</t>
  </si>
  <si>
    <t>Kings Bloodstock/Gemma Tutty</t>
  </si>
  <si>
    <t>Camelot (GB)Dancing Years (IRE)</t>
  </si>
  <si>
    <t>Dancing Years (IRE)</t>
  </si>
  <si>
    <t>Andrew McNamara</t>
  </si>
  <si>
    <t>Pharadelle (IRE)</t>
  </si>
  <si>
    <t>Knockatrina House Stud</t>
  </si>
  <si>
    <t>Holly's Kid (USA)</t>
  </si>
  <si>
    <t>Silverbirch Stud</t>
  </si>
  <si>
    <t>Coulsty (IRE)Coulsty (IRE) x Blushing Rose (GB)</t>
  </si>
  <si>
    <t>Coulsty (IRE) x Blushing Rose (GB)</t>
  </si>
  <si>
    <t>Remember Alexander (GB)</t>
  </si>
  <si>
    <t>Vendor (25000) / Nigel Tinkler/ Jamie Piggott (PS)</t>
  </si>
  <si>
    <t>159</t>
  </si>
  <si>
    <t>Dandy Man (IRE) / Martina Franca (GB)</t>
  </si>
  <si>
    <t>Martina Franca (GB)</t>
  </si>
  <si>
    <t>489</t>
  </si>
  <si>
    <t>Elzaam (AUS) / Carpe Diem Lady (IRE)</t>
  </si>
  <si>
    <t>Carpe Diem Lady (IRE)</t>
  </si>
  <si>
    <t>Hamish Macauley Bloodstock / Sean Quinn</t>
  </si>
  <si>
    <t>644</t>
  </si>
  <si>
    <t>Expert Eye (GB) / Modern Look (GB)</t>
  </si>
  <si>
    <t>Modern Look (GB)</t>
  </si>
  <si>
    <t>Freddy Tylicki Bloodstock</t>
  </si>
  <si>
    <t>Sea Chanter (USA)</t>
  </si>
  <si>
    <t>New Racing Factory/Giacobbe</t>
  </si>
  <si>
    <t>228</t>
  </si>
  <si>
    <t>Far Above (IRE) / Pepinillo (GB)</t>
  </si>
  <si>
    <t>Pepinillo (GB)</t>
  </si>
  <si>
    <t>Anna Tuer / Grant Tuer</t>
  </si>
  <si>
    <t>In Swoop (IRE)Vive Marie (GER)</t>
  </si>
  <si>
    <t>Vive Marie (GER)</t>
  </si>
  <si>
    <t>Castletown Stud</t>
  </si>
  <si>
    <t>Janda BL</t>
  </si>
  <si>
    <t>Himiko (IRE)</t>
  </si>
  <si>
    <t>Kevin Ross Bloodstock</t>
  </si>
  <si>
    <t>Scarlet Pimpernel (GB)</t>
  </si>
  <si>
    <t>19</t>
  </si>
  <si>
    <t>Invincible Army (IRE) / Gabridan (IRE)</t>
  </si>
  <si>
    <t>Gabridan (IRE)</t>
  </si>
  <si>
    <t>Bellewstown Farm Stud</t>
  </si>
  <si>
    <t>Jack Channon / Armando Duarte</t>
  </si>
  <si>
    <t>Invincible Spirit (IRE) x World of Good (GB) 2023 B.C</t>
  </si>
  <si>
    <t>Kodi Bear (IRE)Kodi Bear (IRE) x Ahab (GB)</t>
  </si>
  <si>
    <t>Kodi Bear (IRE) x Ahab (GB)</t>
  </si>
  <si>
    <t>491</t>
  </si>
  <si>
    <t>Kodi Bear (IRE) / Casual Remark (IRE)</t>
  </si>
  <si>
    <t>Casual Remark (IRE)</t>
  </si>
  <si>
    <t>Trans Island (GB)</t>
  </si>
  <si>
    <t>499</t>
  </si>
  <si>
    <t>Lucky Vega (IRE) / Combination (FR)</t>
  </si>
  <si>
    <t>Combination (FR)</t>
  </si>
  <si>
    <t>Dashing Blade</t>
  </si>
  <si>
    <t>343</t>
  </si>
  <si>
    <t>Masar (IRE) / Spinamiss (IRE)</t>
  </si>
  <si>
    <t>Spinamiss (IRE)</t>
  </si>
  <si>
    <t>Lilbourne Lad (IRE)</t>
  </si>
  <si>
    <t>Mehmas (IRE) x Truth Prevails (GB) 2023 Ch.C</t>
  </si>
  <si>
    <t>Dylan Cunha Racing/Jamie Piggott</t>
  </si>
  <si>
    <t>New Bay (GB) x Angel Love (GER) 2023 Ch.C</t>
  </si>
  <si>
    <t>Innishannon Valley Stud</t>
  </si>
  <si>
    <t>Sermina (IRE)</t>
  </si>
  <si>
    <t>359</t>
  </si>
  <si>
    <t>Pinatubo (IRE) / Swish (IRE)</t>
  </si>
  <si>
    <t>Swish (IRE)</t>
  </si>
  <si>
    <t>R F Racing</t>
  </si>
  <si>
    <t>720</t>
  </si>
  <si>
    <t>Raven's Pass (USA) / St Clerans (IRE)</t>
  </si>
  <si>
    <t>St Clerans (IRE)</t>
  </si>
  <si>
    <t>5</t>
  </si>
  <si>
    <t>Sands of Mali (FR) / Few Words (GB)</t>
  </si>
  <si>
    <t>Few Words (GB)</t>
  </si>
  <si>
    <t>Fraam (GB)</t>
  </si>
  <si>
    <t>Sand Shoe (GB)</t>
  </si>
  <si>
    <t>Intuit (IRE)</t>
  </si>
  <si>
    <t>Not Sold (19000) / BBA Ireland Ltd (PS)</t>
  </si>
  <si>
    <t>99</t>
  </si>
  <si>
    <t>Saxon Warrior (JPN) / Kitty Matcham (IRE)</t>
  </si>
  <si>
    <t>Kitty Matcham (IRE)</t>
  </si>
  <si>
    <t>243</t>
  </si>
  <si>
    <t>Showcasing (GB) / Pornstar Martini (IRE)</t>
  </si>
  <si>
    <t>Pornstar Martini (IRE)</t>
  </si>
  <si>
    <t>Marian Halcombe (USA)</t>
  </si>
  <si>
    <t>Whiteoaks</t>
  </si>
  <si>
    <t>Horse Park Stud</t>
  </si>
  <si>
    <t>Sea of Antiquity (IRE)</t>
  </si>
  <si>
    <t>47</t>
  </si>
  <si>
    <t>Starman (GB) / Hazaraina (IRE)</t>
  </si>
  <si>
    <t>Hazaraina (IRE)</t>
  </si>
  <si>
    <t>Bryan Cooper</t>
  </si>
  <si>
    <t>598</t>
  </si>
  <si>
    <t>Starman (GB) / It's Miraculous (USA)</t>
  </si>
  <si>
    <t>It's Miraculous (USA)</t>
  </si>
  <si>
    <t>Curlin (USA)</t>
  </si>
  <si>
    <t>Treadstone Bloodstock</t>
  </si>
  <si>
    <t>Study of Man (IRE) x Alma Linda (GB) 2023 B.C</t>
  </si>
  <si>
    <t>Dylan Cunha Racing/Pedigree To Win</t>
  </si>
  <si>
    <t>Rocking (GB)</t>
  </si>
  <si>
    <t>386</t>
  </si>
  <si>
    <t>Supremacy (IRE) / Urban Beauty (IRE)</t>
  </si>
  <si>
    <t>Urban Beauty (IRE)</t>
  </si>
  <si>
    <t>Hambelton Racing</t>
  </si>
  <si>
    <t>269</t>
  </si>
  <si>
    <t>Supremacy (IRE) / Relation Alexander (IRE)</t>
  </si>
  <si>
    <t>Relation Alexander (IRE)</t>
  </si>
  <si>
    <t>Karl Burke</t>
  </si>
  <si>
    <t>107</t>
  </si>
  <si>
    <t>Ten Sovereigns (IRE) / La Norma (IRE)</t>
  </si>
  <si>
    <t>La Norma (IRE)</t>
  </si>
  <si>
    <t>263</t>
  </si>
  <si>
    <t>Ten Sovereigns (IRE) / Ravish (GB)</t>
  </si>
  <si>
    <t>Ravish (GB)</t>
  </si>
  <si>
    <t>Efisio</t>
  </si>
  <si>
    <t>Scuderia Semeso</t>
  </si>
  <si>
    <t>Spring Torrents (IRE)</t>
  </si>
  <si>
    <t>Ulysses (IRE)Synergy (FR)B.C</t>
  </si>
  <si>
    <t>Zelzal (FR)Bright Star (FR)</t>
  </si>
  <si>
    <t>Bright Star (FR)</t>
  </si>
  <si>
    <t>Millennium Stud</t>
  </si>
  <si>
    <t>357</t>
  </si>
  <si>
    <t>Cotai Glory (GB) / Suraat (IRE)</t>
  </si>
  <si>
    <t>Suraat (IRE)</t>
  </si>
  <si>
    <t>Coulsty (IRE)Temecula (IRE)</t>
  </si>
  <si>
    <t>Temecula (IRE)</t>
  </si>
  <si>
    <t>115</t>
  </si>
  <si>
    <t>Due Diligence (USA) / Lady Macduff (IRE)</t>
  </si>
  <si>
    <t>Lady Macduff (IRE)</t>
  </si>
  <si>
    <t>Greenhills Farm</t>
  </si>
  <si>
    <t>Lily For Ever (FR)</t>
  </si>
  <si>
    <t>2</t>
  </si>
  <si>
    <t>Kodiac (GB) / Fanciful Miss (GB)</t>
  </si>
  <si>
    <t>Fanciful Miss (GB)</t>
  </si>
  <si>
    <t>30</t>
  </si>
  <si>
    <t>Make Believe (GB) / Go Kart (IRE)</t>
  </si>
  <si>
    <t>Go Kart (IRE)</t>
  </si>
  <si>
    <t>Intense Focus (USA)</t>
  </si>
  <si>
    <t>Razza Latina for Fabrizio Cameli</t>
  </si>
  <si>
    <t>86</t>
  </si>
  <si>
    <t>Nando Parrado (GB) / Kapria (FR)</t>
  </si>
  <si>
    <t>Kapria (FR)</t>
  </si>
  <si>
    <t>Simon du Desert (FR)</t>
  </si>
  <si>
    <t>Kubler Racing</t>
  </si>
  <si>
    <t>Kozmina Bay (GB)</t>
  </si>
  <si>
    <t>664</t>
  </si>
  <si>
    <t>Sioux Nation (USA) / Owaseyf (USA)</t>
  </si>
  <si>
    <t>Owaseyf (USA)</t>
  </si>
  <si>
    <t>Mark Grant</t>
  </si>
  <si>
    <t>Quickstep Queen (GB)</t>
  </si>
  <si>
    <t>479</t>
  </si>
  <si>
    <t>Starman (GB) / Bodak (IRE)</t>
  </si>
  <si>
    <t>Bodak (IRE)</t>
  </si>
  <si>
    <t>89</t>
  </si>
  <si>
    <t>Supremacy (IRE) / Karmadal (IRE)</t>
  </si>
  <si>
    <t>Karmadal (IRE)</t>
  </si>
  <si>
    <t>Pallas House Stud</t>
  </si>
  <si>
    <t>My Rosie (IRE)</t>
  </si>
  <si>
    <t>Brenda Shortt Bloodstock</t>
  </si>
  <si>
    <t>312</t>
  </si>
  <si>
    <t>Bated Breath (GB) / Serasana (GB)</t>
  </si>
  <si>
    <t>Serasana (GB)</t>
  </si>
  <si>
    <t>300</t>
  </si>
  <si>
    <t>Blue Point (IRE) / Scala Romana (IRE)</t>
  </si>
  <si>
    <t>Scala Romana (IRE)</t>
  </si>
  <si>
    <t>Dandy Man (IRE)Dandy Man (IRE) x Annee Lumiere (IRE)</t>
  </si>
  <si>
    <t>Dandy Man (IRE) x Annee Lumiere (IRE)</t>
  </si>
  <si>
    <t>Liam Travers</t>
  </si>
  <si>
    <t>Dark Angel (IRE)Reality of Dreams (USA)B.C</t>
  </si>
  <si>
    <t>Stephen Hillen</t>
  </si>
  <si>
    <t>Nutshell (GB)</t>
  </si>
  <si>
    <t>Sapphire Racing/Gordon Elliott</t>
  </si>
  <si>
    <t>54</t>
  </si>
  <si>
    <t>Galiway (GB) / High As A Kite (FR)</t>
  </si>
  <si>
    <t>High As A Kite (FR)</t>
  </si>
  <si>
    <t>Evergreen Stud</t>
  </si>
  <si>
    <t>475</t>
  </si>
  <si>
    <t>Holy Roman Emperor (IRE) / Bit of Banter (IRE)</t>
  </si>
  <si>
    <t>Bit of Banter (IRE)</t>
  </si>
  <si>
    <t>415</t>
  </si>
  <si>
    <t>Invincible Spirit (IRE) / Ablah (USA)</t>
  </si>
  <si>
    <t>Ablah (USA)</t>
  </si>
  <si>
    <t>Air Force Blue (USA)</t>
  </si>
  <si>
    <t>Kodi Bear (IRE) x Fey (GB)</t>
  </si>
  <si>
    <t>Fey (GB)</t>
  </si>
  <si>
    <t>Robson Aguiar</t>
  </si>
  <si>
    <t>179</t>
  </si>
  <si>
    <t>Lope Y Fernandez (IRE) / Missisipi Star (IRE)</t>
  </si>
  <si>
    <t>Missisipi Star (IRE)</t>
  </si>
  <si>
    <t>Mujahid (USA)</t>
  </si>
  <si>
    <t>£8,505</t>
  </si>
  <si>
    <t>496</t>
  </si>
  <si>
    <t>Make Believe (GB) / Chiarezza (AUS)</t>
  </si>
  <si>
    <t>Chiarezza (AUS)</t>
  </si>
  <si>
    <t>Fantastic Light (USA)</t>
  </si>
  <si>
    <t>La Fiamma (USA)</t>
  </si>
  <si>
    <t>190</t>
  </si>
  <si>
    <t>No Nay Never (USA) / Mrs Frankel (IRE)</t>
  </si>
  <si>
    <t>Mrs Frankel (IRE)</t>
  </si>
  <si>
    <t>Razza Latina / Chelsea</t>
  </si>
  <si>
    <t>410</t>
  </si>
  <si>
    <t>Phoenix of Spain (IRE) / Young Special (IRE)</t>
  </si>
  <si>
    <t>Young Special (IRE)</t>
  </si>
  <si>
    <t>543</t>
  </si>
  <si>
    <t>Sands of Mali (FR) / Eglantyne Dream (FR)</t>
  </si>
  <si>
    <t>Eglantyne Dream (FR)</t>
  </si>
  <si>
    <t>Kalisma (IRE)</t>
  </si>
  <si>
    <t>Jacob Pritchard Webb</t>
  </si>
  <si>
    <t>196</t>
  </si>
  <si>
    <t>Sergei Prokofiev (CAN) / My Favourite Thing (GB)</t>
  </si>
  <si>
    <t>My Favourite Thing (GB)</t>
  </si>
  <si>
    <t>Tincoon Stables</t>
  </si>
  <si>
    <t>Rolla Edwardo / Botti Stefano</t>
  </si>
  <si>
    <t>Kerineya (IRE)</t>
  </si>
  <si>
    <t>Marthamydear (USA)</t>
  </si>
  <si>
    <t>Mimmubli Giampaola</t>
  </si>
  <si>
    <t>148</t>
  </si>
  <si>
    <t>Space Blues (IRE) / Make Me Sway (IRE)</t>
  </si>
  <si>
    <t>Make Me Sway (IRE)</t>
  </si>
  <si>
    <t>Marco Botti</t>
  </si>
  <si>
    <t>Starman (GB) x Belle Diva (IRE) 2023 B.F</t>
  </si>
  <si>
    <t>Starman (GB) x Cape Dollar (IRE) 2023 B.F</t>
  </si>
  <si>
    <t>165</t>
  </si>
  <si>
    <t>Starman (GB) / Merry Banter (GB)</t>
  </si>
  <si>
    <t>Merry Banter (GB)</t>
  </si>
  <si>
    <t>George Peckham Racing Ltd</t>
  </si>
  <si>
    <t>Tamayuz (GB) x Fair Sailing (IRE)</t>
  </si>
  <si>
    <t>Fair Sailing (IRE)</t>
  </si>
  <si>
    <t>Willie McCreery</t>
  </si>
  <si>
    <t>Teofilo (IRE) x Dream On Buddy (IRE) 2023 B.C</t>
  </si>
  <si>
    <t>Ahmad AlShaikh</t>
  </si>
  <si>
    <t>281</t>
  </si>
  <si>
    <t>Time Test (GB) / Rosika (GB)</t>
  </si>
  <si>
    <t>Rosika (GB)</t>
  </si>
  <si>
    <t>Sakhee (USA)</t>
  </si>
  <si>
    <t>U S Navy Flag (USA)U S Navy Flag (USA) x Alyssum (IRE)</t>
  </si>
  <si>
    <t>U S Navy Flag (USA) x Alyssum (IRE)</t>
  </si>
  <si>
    <t>Mysilver (FR)</t>
  </si>
  <si>
    <t>Briar Lane Stud</t>
  </si>
  <si>
    <t>De Burgh Equine/A Definder Racing</t>
  </si>
  <si>
    <t>Olivia Pope (IRE)</t>
  </si>
  <si>
    <t>44</t>
  </si>
  <si>
    <t>Saxon Warrior (JPN) / Hassaad (GB)</t>
  </si>
  <si>
    <t>Hassaad (GB)</t>
  </si>
  <si>
    <t>645</t>
  </si>
  <si>
    <t>Circus Maximus (IRE) / Morediamondsplease (USA)</t>
  </si>
  <si>
    <t>Morediamondsplease (USA)</t>
  </si>
  <si>
    <t>More Than Ready (USA)</t>
  </si>
  <si>
    <t>Michael Conaghan, Agent</t>
  </si>
  <si>
    <t>Maria Ormani (IRE)</t>
  </si>
  <si>
    <t>348</t>
  </si>
  <si>
    <t>Dandy Man (IRE) / Steep Ascent (GB)</t>
  </si>
  <si>
    <t>Steep Ascent (GB)</t>
  </si>
  <si>
    <t>Amy Murphy Racing</t>
  </si>
  <si>
    <t>Dream Ahead (USA) x Exotic Isle (GB)</t>
  </si>
  <si>
    <t>Exotic Isle (GB)</t>
  </si>
  <si>
    <t>98</t>
  </si>
  <si>
    <t>Gleneagles (IRE) / Kirsch (IRE)</t>
  </si>
  <si>
    <t>Kirsch (IRE)</t>
  </si>
  <si>
    <t>63</t>
  </si>
  <si>
    <t>Starman (GB) / Iconic Look (GB)</t>
  </si>
  <si>
    <t>Iconic Look (GB)</t>
  </si>
  <si>
    <t>Richard Knight / Sean Quinn</t>
  </si>
  <si>
    <t>87</t>
  </si>
  <si>
    <t>Advertise (GB) / Kaprice (IRE)</t>
  </si>
  <si>
    <t>Kaprice (IRE)</t>
  </si>
  <si>
    <t>Clive Cox Racing</t>
  </si>
  <si>
    <t>60</t>
  </si>
  <si>
    <t>Ardad (IRE) / Household Name (GB)</t>
  </si>
  <si>
    <t>Household Name (GB)</t>
  </si>
  <si>
    <t>SackvilleDonald / Manor House Stables</t>
  </si>
  <si>
    <t>413</t>
  </si>
  <si>
    <t>Belardo (IRE) / Zen Silence (IRE)</t>
  </si>
  <si>
    <t>Zen Silence (IRE)</t>
  </si>
  <si>
    <t>144</t>
  </si>
  <si>
    <t>Bungle Inthejungle (GB) / Madreselva (GB)</t>
  </si>
  <si>
    <t>Madreselva (GB)</t>
  </si>
  <si>
    <t>Cotai Glory (GB) x Hadrienne (GB)</t>
  </si>
  <si>
    <t>Hadrienne (GB)</t>
  </si>
  <si>
    <t>Charel Park Stud</t>
  </si>
  <si>
    <t>Ocean Myth (GB)</t>
  </si>
  <si>
    <t>Celtic Cooling</t>
  </si>
  <si>
    <t>Inns of Court (IRE)Cheherazad (IRE)</t>
  </si>
  <si>
    <t>Cheherazad (IRE)</t>
  </si>
  <si>
    <t>Piercetown Stud</t>
  </si>
  <si>
    <t>80</t>
  </si>
  <si>
    <t>Invincible Spirit (IRE) / Jolyne (GB)</t>
  </si>
  <si>
    <t>Jolyne (GB)</t>
  </si>
  <si>
    <t xml:space="preserve">Kilronan </t>
  </si>
  <si>
    <t>Melissa Jane (GB)</t>
  </si>
  <si>
    <t>242</t>
  </si>
  <si>
    <t>Lucky Vega (IRE) / Polar Sea (GB)</t>
  </si>
  <si>
    <t>Polar Sea (GB)</t>
  </si>
  <si>
    <t>New Bay (GB)Sunny Again (GB)Ch.F</t>
  </si>
  <si>
    <t>Jack Cantillon</t>
  </si>
  <si>
    <t>545</t>
  </si>
  <si>
    <t>Sergei Prokofiev (CAN) / Elenora Delight (GB)</t>
  </si>
  <si>
    <t>Elenora Delight (GB)</t>
  </si>
  <si>
    <t>Beechvale Stud</t>
  </si>
  <si>
    <t>55</t>
  </si>
  <si>
    <t>Sioux Nation (USA) / High Regards (IRE)</t>
  </si>
  <si>
    <t>High Regards (IRE)</t>
  </si>
  <si>
    <t>277</t>
  </si>
  <si>
    <t>Sioux Nation (USA) / Road To Oz (IRE)</t>
  </si>
  <si>
    <t>Road To Oz (IRE)</t>
  </si>
  <si>
    <t>223</t>
  </si>
  <si>
    <t>Starman (GB) / Outschool (IRE)</t>
  </si>
  <si>
    <t>Outschool (IRE)</t>
  </si>
  <si>
    <t>Outstrip (GB)</t>
  </si>
  <si>
    <t>Beechlea Bloodstock</t>
  </si>
  <si>
    <t>199</t>
  </si>
  <si>
    <t>Starman (GB) / Naan (IRE)</t>
  </si>
  <si>
    <t>Naan (IRE)</t>
  </si>
  <si>
    <t>Indian Charlie (USA)</t>
  </si>
  <si>
    <t>Ulysses (IRE) x Eleusis (GB) 2023 Ch.C</t>
  </si>
  <si>
    <t>Mountain View Stud</t>
  </si>
  <si>
    <t>David Simcock Racing</t>
  </si>
  <si>
    <t>714</t>
  </si>
  <si>
    <t>Alkumait (GB) / South Ring (IRE)</t>
  </si>
  <si>
    <t>South Ring (IRE)</t>
  </si>
  <si>
    <t>Titus Livius (FR)</t>
  </si>
  <si>
    <t>Michael Duffy</t>
  </si>
  <si>
    <t>79</t>
  </si>
  <si>
    <t>Australia (GB) / Jealous Beauty (IRE)</t>
  </si>
  <si>
    <t>Jealous Beauty (IRE)</t>
  </si>
  <si>
    <t>506</t>
  </si>
  <si>
    <t>Dandy Man (IRE) / Cool Thunder (IRE)</t>
  </si>
  <si>
    <t>Cool Thunder (IRE)</t>
  </si>
  <si>
    <t>Dark Angel (IRE)Zomara (FR)</t>
  </si>
  <si>
    <t>Zomara (FR)</t>
  </si>
  <si>
    <t>134</t>
  </si>
  <si>
    <t>Galileo Chrome (IRE) / Love On My Mind (IRE)</t>
  </si>
  <si>
    <t>Love On My Mind (IRE)</t>
  </si>
  <si>
    <t>E J O'Grady</t>
  </si>
  <si>
    <t>429</t>
  </si>
  <si>
    <t>Lareina (FR)</t>
  </si>
  <si>
    <t>Alliance d'Or (IRE)</t>
  </si>
  <si>
    <t>Linngari (IRE)</t>
  </si>
  <si>
    <t>193</t>
  </si>
  <si>
    <t>Inns of Court (IRE) / Music Pearl (IRE)</t>
  </si>
  <si>
    <t>Music Pearl (IRE)</t>
  </si>
  <si>
    <t>73</t>
  </si>
  <si>
    <t>Invincible Army (IRE) / Isabeau (IRE)</t>
  </si>
  <si>
    <t>Isabeau (IRE)</t>
  </si>
  <si>
    <t>Jasmine B (IRE)</t>
  </si>
  <si>
    <t>232</t>
  </si>
  <si>
    <t>Lope Y Fernandez (IRE) / Persaria (GB)</t>
  </si>
  <si>
    <t>Persaria (GB)</t>
  </si>
  <si>
    <t>J C Bloodstock</t>
  </si>
  <si>
    <t>£8,504</t>
  </si>
  <si>
    <t>641</t>
  </si>
  <si>
    <t>Mohaather (GB) / Miskin Diamond (IRE)</t>
  </si>
  <si>
    <t>Miskin Diamond (IRE)</t>
  </si>
  <si>
    <t>Diamond Green (FR)</t>
  </si>
  <si>
    <t>Oasis Dream (GB) x Allegrezza (GB) 2023 B.F</t>
  </si>
  <si>
    <t>Andrew Balding/Nick Bradley Racing</t>
  </si>
  <si>
    <t>Sophistry (GB)</t>
  </si>
  <si>
    <t>Alessandro Marconi</t>
  </si>
  <si>
    <t>Sioux Nation (USA) x Bright Bank (IRE) 2023 B.C</t>
  </si>
  <si>
    <t>Churchtown House Stud</t>
  </si>
  <si>
    <t>Space Blues (IRE)Sea of Grace (IRE)Ch.F</t>
  </si>
  <si>
    <t>CF Bloodstock/Reppoc Beech Ltd</t>
  </si>
  <si>
    <t>Starman (GB) x Duchess Rose (IRE) 2023 Ch.F</t>
  </si>
  <si>
    <t>Christine Hosier Agent for Bev Hendry</t>
  </si>
  <si>
    <t>517</t>
  </si>
  <si>
    <t>Starspangledbanner (AUS) / Dakini (IRE)</t>
  </si>
  <si>
    <t>Dakini (IRE)</t>
  </si>
  <si>
    <t>Choisir (AUS)</t>
  </si>
  <si>
    <t>363</t>
  </si>
  <si>
    <t>Ten Sovereigns (IRE) / Tamazug (GB)</t>
  </si>
  <si>
    <t>Tamazug (GB)</t>
  </si>
  <si>
    <t>Machiavellian (USA)</t>
  </si>
  <si>
    <t>Soc All Ponte Di Pietra Filippo Sbariggia</t>
  </si>
  <si>
    <t>Advertise (GB) x Dorella (GER)</t>
  </si>
  <si>
    <t>Kildaragh Stud</t>
  </si>
  <si>
    <t>Legion Bloodstock, Agent</t>
  </si>
  <si>
    <t>382</t>
  </si>
  <si>
    <t>Ardad (IRE) / Tuscan Oasis (IRE)</t>
  </si>
  <si>
    <t>Tuscan Oasis (IRE)</t>
  </si>
  <si>
    <t>Corduff Stud</t>
  </si>
  <si>
    <t>Mochachino (IRE)</t>
  </si>
  <si>
    <t>Cable Bay (IRE)Cable Bay (IRE) x Bahama Sea (IRE)</t>
  </si>
  <si>
    <t>Cable Bay (IRE) x Bahama Sea (IRE)</t>
  </si>
  <si>
    <t>772</t>
  </si>
  <si>
    <t>Circus Maximus (IRE) / Banimpire (IRE)</t>
  </si>
  <si>
    <t>Banimpire (IRE)</t>
  </si>
  <si>
    <t>17500  nez</t>
  </si>
  <si>
    <t>No War (USA)</t>
  </si>
  <si>
    <t>Frank McNulty</t>
  </si>
  <si>
    <t>Far Above (IRE)Ceaseless (IRE)</t>
  </si>
  <si>
    <t>Ceaseless (IRE)</t>
  </si>
  <si>
    <t>Natalia Lupini Racing &amp; Syndicate Racing</t>
  </si>
  <si>
    <t>553</t>
  </si>
  <si>
    <t>Kodi Bear (IRE) / Exquisite Ruby (GB)</t>
  </si>
  <si>
    <t>Exquisite Ruby (GB)</t>
  </si>
  <si>
    <t>J P Flavin</t>
  </si>
  <si>
    <t>43</t>
  </si>
  <si>
    <t>Kodi Bear (IRE) / Harlequin Twist (GB)</t>
  </si>
  <si>
    <t>Harlequin Twist (GB)</t>
  </si>
  <si>
    <t>Ard Erin</t>
  </si>
  <si>
    <t>468</t>
  </si>
  <si>
    <t>Lope Y Fernandez (IRE) / Belle Above All (GB)</t>
  </si>
  <si>
    <t>Belle Above All (GB)</t>
  </si>
  <si>
    <t>£8,503</t>
  </si>
  <si>
    <t>Make Believe (GB) x Fresh Snow (IRE)</t>
  </si>
  <si>
    <t>Fresh Snow (IRE)</t>
  </si>
  <si>
    <t>10</t>
  </si>
  <si>
    <t>Mehmas (IRE) / Firebird Song (IRE)</t>
  </si>
  <si>
    <t>Firebird Song (IRE)</t>
  </si>
  <si>
    <t>Punakha (IRE)</t>
  </si>
  <si>
    <t>Sioux Nation (USA)Coeur Battant (IRE)</t>
  </si>
  <si>
    <t>Coeur Battant (IRE)</t>
  </si>
  <si>
    <t>Gary Bloodstock</t>
  </si>
  <si>
    <t>Siesta Time (GB)</t>
  </si>
  <si>
    <t>Ten Sovereigns (IRE)Nassya (GB)B.F</t>
  </si>
  <si>
    <t>Camas Park Stud</t>
  </si>
  <si>
    <t>398</t>
  </si>
  <si>
    <t>Ten Sovereigns (IRE) / Week End (GB)</t>
  </si>
  <si>
    <t>Week End (GB)</t>
  </si>
  <si>
    <t>Denis Hogan</t>
  </si>
  <si>
    <t>Mirrorblack (IRE)</t>
  </si>
  <si>
    <t>537</t>
  </si>
  <si>
    <t>Acclamation (GB) / Duchesse (IRE)</t>
  </si>
  <si>
    <t>Duchesse (IRE)</t>
  </si>
  <si>
    <t>140</t>
  </si>
  <si>
    <t>Ardad (IRE) / Lydia Becker (GB)</t>
  </si>
  <si>
    <t>Lydia Becker (GB)</t>
  </si>
  <si>
    <t>Sleeping Indian (GB)</t>
  </si>
  <si>
    <t>Stephen Thorne Racing / Shamrock Thoroughbreds</t>
  </si>
  <si>
    <t>Khameela (GB)</t>
  </si>
  <si>
    <t>Beech Tree Stud</t>
  </si>
  <si>
    <t>Legion Bloodstock</t>
  </si>
  <si>
    <t>23</t>
  </si>
  <si>
    <t>Blue Point (IRE) / Geizy Teizy (IRE)</t>
  </si>
  <si>
    <t>Geizy Teizy (IRE)</t>
  </si>
  <si>
    <t>Chelsea Srl</t>
  </si>
  <si>
    <t>404</t>
  </si>
  <si>
    <t>Calyx (GB) / Wild Surmise (IRE)</t>
  </si>
  <si>
    <t>Wild Surmise (IRE)</t>
  </si>
  <si>
    <t>91</t>
  </si>
  <si>
    <t>Hello Youmzain (FR) / Kenwysa (FR)</t>
  </si>
  <si>
    <t>Kenwysa (FR)</t>
  </si>
  <si>
    <t>£10,009</t>
  </si>
  <si>
    <t>344</t>
  </si>
  <si>
    <t>Kodi Bear (IRE) / Spring Leaf (FR)</t>
  </si>
  <si>
    <t>Spring Leaf (FR)</t>
  </si>
  <si>
    <t>C Fellows / W Douglass</t>
  </si>
  <si>
    <t>408</t>
  </si>
  <si>
    <t>Kodi Bear (IRE) / Xcite (IRE)</t>
  </si>
  <si>
    <t>Xcite (IRE)</t>
  </si>
  <si>
    <t>Jack Davison Racing / Pompey Ventures</t>
  </si>
  <si>
    <t>Palace Pier (GB) x Cascading (GB) 2023 B.F</t>
  </si>
  <si>
    <t>Meridian International</t>
  </si>
  <si>
    <t>337</t>
  </si>
  <si>
    <t>Sergei Prokofiev (CAN) / Spanish Class (IRE)</t>
  </si>
  <si>
    <t>Spanish Class (IRE)</t>
  </si>
  <si>
    <t>Michael Hussey / Danny Hussey</t>
  </si>
  <si>
    <t>Sioux Nation (USA) x Excellent Mariner (IRE)</t>
  </si>
  <si>
    <t>Nation (USA) x Excellent Mariner (IRE)</t>
  </si>
  <si>
    <t>512</t>
  </si>
  <si>
    <t>Sioux Nation (USA) / Crimson Sunrise (IRE)</t>
  </si>
  <si>
    <t>Crimson Sunrise (IRE)</t>
  </si>
  <si>
    <t>Shanaville Stables</t>
  </si>
  <si>
    <t>176</t>
  </si>
  <si>
    <t>Teofilo (IRE) / Miss McLeod (IRE)</t>
  </si>
  <si>
    <t>Miss McLeod (IRE)</t>
  </si>
  <si>
    <t>David Mullins Bloodstock</t>
  </si>
  <si>
    <t>254</t>
  </si>
  <si>
    <t>Ardad (IRE) / Puff (IRE)</t>
  </si>
  <si>
    <t>Puff (IRE)</t>
  </si>
  <si>
    <t>Lot Not Sold</t>
  </si>
  <si>
    <t>Bungle Inthejungle (GB)Charming Guest (IRE)</t>
  </si>
  <si>
    <t>Charming Guest (IRE)</t>
  </si>
  <si>
    <t>220</t>
  </si>
  <si>
    <t>Bungle Inthejungle (GB) / Ohsosecret (GB)</t>
  </si>
  <si>
    <t>Ohsosecret (GB)</t>
  </si>
  <si>
    <t>Sakhee's Secret (GB)</t>
  </si>
  <si>
    <t>151</t>
  </si>
  <si>
    <t>Cotai Glory (GB) / Malmoosa (IRE)</t>
  </si>
  <si>
    <t>Malmoosa (IRE)</t>
  </si>
  <si>
    <t>Barry Lynch / Jack Davison Racing</t>
  </si>
  <si>
    <t>145</t>
  </si>
  <si>
    <t>Cotai Glory (GB) / Maghzaa (IRE)</t>
  </si>
  <si>
    <t>Maghzaa (IRE)</t>
  </si>
  <si>
    <t>Aqlaam (GB)</t>
  </si>
  <si>
    <t>Grangecoor / DMC Bloodstock</t>
  </si>
  <si>
    <t>Ghaiyyath (IRE)Ghaiyyath (IRE) x Amchitka (IRE)</t>
  </si>
  <si>
    <t>Ghaiyyath (IRE) x Amchitka (IRE)</t>
  </si>
  <si>
    <t>Souzie (IRE)</t>
  </si>
  <si>
    <t>Dermot Farrington Bloodstock/CRH Bloodstock</t>
  </si>
  <si>
    <t>Kodi Bear (IRE) x Expecting To Fly (USA)</t>
  </si>
  <si>
    <t>Expecting To Fly (USA)</t>
  </si>
  <si>
    <t>Peter Keogh</t>
  </si>
  <si>
    <t>Lucky Vega (IRE)I Am Beautiful (IRE)B.F</t>
  </si>
  <si>
    <t>Chantilly Bloodstock</t>
  </si>
  <si>
    <t>175</t>
  </si>
  <si>
    <t>Lucky Vega (IRE) / Miss Kittyhawk (IRE)</t>
  </si>
  <si>
    <t>Miss Kittyhawk (IRE)</t>
  </si>
  <si>
    <t>Hawk Wing (USA)</t>
  </si>
  <si>
    <t>SackvilleDonald / Tom Dascombe</t>
  </si>
  <si>
    <t>3</t>
  </si>
  <si>
    <t>Mohaather (GB) / Faustinatheyounger (IRE)</t>
  </si>
  <si>
    <t>Faustinatheyounger (IRE)</t>
  </si>
  <si>
    <t>Antonius Pius (USA)</t>
  </si>
  <si>
    <t>68</t>
  </si>
  <si>
    <t>Nando Parrado (GB) / Impassioned (GB)</t>
  </si>
  <si>
    <t>Impassioned (GB)</t>
  </si>
  <si>
    <t>Saxon Warrior (JPN)Two Pass (IRE)</t>
  </si>
  <si>
    <t>Two Pass (IRE)</t>
  </si>
  <si>
    <t>310</t>
  </si>
  <si>
    <t>Saxon Warrior (JPN) / Sense of Humour (GB)</t>
  </si>
  <si>
    <t>Sense of Humour (GB)</t>
  </si>
  <si>
    <t>Lillingston Bloodstock</t>
  </si>
  <si>
    <t>66</t>
  </si>
  <si>
    <t>Sergei Prokofiev (CAN) / Ilsereno (GB)</t>
  </si>
  <si>
    <t>Ilsereno (GB)</t>
  </si>
  <si>
    <t>Derek McCormack</t>
  </si>
  <si>
    <t>136</t>
  </si>
  <si>
    <t>Showcasing (GB) / Loving Nights (IRE)</t>
  </si>
  <si>
    <t>Loving Nights (IRE)</t>
  </si>
  <si>
    <t>Winters Bloodstock</t>
  </si>
  <si>
    <t>Derry Connor Stud</t>
  </si>
  <si>
    <t>Mufaraqaat (IRE)</t>
  </si>
  <si>
    <t>Beechwood Stud</t>
  </si>
  <si>
    <t>JB Bloodstock</t>
  </si>
  <si>
    <t>493</t>
  </si>
  <si>
    <t>Sioux Nation (USA) / Celestial Bow (IRE)</t>
  </si>
  <si>
    <t>Celestial Bow (IRE)</t>
  </si>
  <si>
    <t>Hug And A Kiss (USA)</t>
  </si>
  <si>
    <t>437</t>
  </si>
  <si>
    <t>Sottsass (FR) / Annabelle Ja (FR)</t>
  </si>
  <si>
    <t>Annabelle Ja (FR)</t>
  </si>
  <si>
    <t>112</t>
  </si>
  <si>
    <t>Sottsass (FR) / Lady Glinka (IRE)</t>
  </si>
  <si>
    <t>Lady Glinka (IRE)</t>
  </si>
  <si>
    <t>Jedi Princess (IRE)</t>
  </si>
  <si>
    <t>St Mark's Basilica (FR) x Deccan Queen (GB) 2023 B.C</t>
  </si>
  <si>
    <t>Nasir Askar</t>
  </si>
  <si>
    <t>178</t>
  </si>
  <si>
    <t>Starman (GB) / Miss Purity Pinker (IRE)</t>
  </si>
  <si>
    <t>Miss Purity Pinker (IRE)</t>
  </si>
  <si>
    <t>Effe Emme Service Di Caracciolo Antonino (P.S.)</t>
  </si>
  <si>
    <t>245</t>
  </si>
  <si>
    <t>Ulysses (IRE) / Posh Claret (GB)</t>
  </si>
  <si>
    <t>Posh Claret (GB)</t>
  </si>
  <si>
    <t>Zoustar (AUS)Jalela (GB)B.C</t>
  </si>
  <si>
    <t>Richard Fahey</t>
  </si>
  <si>
    <t>Shebelia (GER)</t>
  </si>
  <si>
    <t>Glending Stables</t>
  </si>
  <si>
    <t>Acclamation (GB)Cautious Dreams (USA)</t>
  </si>
  <si>
    <t>Cautious Dreams (USA)</t>
  </si>
  <si>
    <t>Ross O'Sullivan Racing/John Bowden</t>
  </si>
  <si>
    <t>Soriya (FR)</t>
  </si>
  <si>
    <t>Golden Sea KFT / Kishore Mirpuri</t>
  </si>
  <si>
    <t>338</t>
  </si>
  <si>
    <t>Blue Point (IRE) / Spanish Fly (IRE)</t>
  </si>
  <si>
    <t>Spanish Fly (IRE)</t>
  </si>
  <si>
    <t>Mulberry Seed (IRE)</t>
  </si>
  <si>
    <t>Churchill (IRE)Shamanova (IRE)B.C</t>
  </si>
  <si>
    <t>Oaks Farm Stables</t>
  </si>
  <si>
    <t>Churchill (IRE)Keystone Gulch (USA)B.C</t>
  </si>
  <si>
    <t>Rochestown Lodge Stud</t>
  </si>
  <si>
    <t>Highflyer Bloodstock</t>
  </si>
  <si>
    <t>611</t>
  </si>
  <si>
    <t>Cotai Glory (GB) / Lady Hanson (IRE)</t>
  </si>
  <si>
    <t>Lady Hanson (IRE)</t>
  </si>
  <si>
    <t>313</t>
  </si>
  <si>
    <t>Elzaam (AUS) / Serengo (IRE)</t>
  </si>
  <si>
    <t>Serengo (IRE)</t>
  </si>
  <si>
    <t>Battle of Marengo (IRE)</t>
  </si>
  <si>
    <t>Galileo Gold (GB)Galileo Gold (GB) x Ardingly (IRE)</t>
  </si>
  <si>
    <t>Galileo Gold (GB) x Ardingly (IRE)</t>
  </si>
  <si>
    <t>Maer Bloodstock</t>
  </si>
  <si>
    <t>Ghaiyyath (IRE)Signora Valentina (IRE)B.C</t>
  </si>
  <si>
    <t>360</t>
  </si>
  <si>
    <t>Golden Horn (GB) / Ta Ammol (GB)</t>
  </si>
  <si>
    <t>Ta Ammol (GB)</t>
  </si>
  <si>
    <t>103</t>
  </si>
  <si>
    <t>Golden Horn (GB) / Kwela (GB)</t>
  </si>
  <si>
    <t>Kwela (GB)</t>
  </si>
  <si>
    <t>Clenagh Castle Stud</t>
  </si>
  <si>
    <t>424</t>
  </si>
  <si>
    <t>Havana Grey (GB) / Alabama Showgirl (IRE)</t>
  </si>
  <si>
    <t>Alabama Showgirl (IRE)</t>
  </si>
  <si>
    <t>Bronsan Racing</t>
  </si>
  <si>
    <t>£10,003</t>
  </si>
  <si>
    <t>Iffraaj (GB) x Antebellum (FR) 2023 B.C</t>
  </si>
  <si>
    <t>24</t>
  </si>
  <si>
    <t>Invincible Army (IRE) / Gheedaa (USA)</t>
  </si>
  <si>
    <t>Gheedaa (USA)</t>
  </si>
  <si>
    <t>Karl &amp; Kelly Burke /Nick Bradley</t>
  </si>
  <si>
    <t>239</t>
  </si>
  <si>
    <t>Invincible Army (IRE) / Plagiarism (USA)</t>
  </si>
  <si>
    <t>Plagiarism (USA)</t>
  </si>
  <si>
    <t>Lonhro (AUS)</t>
  </si>
  <si>
    <t>375</t>
  </si>
  <si>
    <t>King of Change (GB) / Trace of Scent (IRE)</t>
  </si>
  <si>
    <t>Trace of Scent (IRE)</t>
  </si>
  <si>
    <t>Peter &amp; Ross Doyle</t>
  </si>
  <si>
    <t>403</t>
  </si>
  <si>
    <t>Kodiac (GB) / Wild Impala (FR)</t>
  </si>
  <si>
    <t>Wild Impala (FR)</t>
  </si>
  <si>
    <t>Monsieur Bond (IRE)</t>
  </si>
  <si>
    <t>GS Bloodstock</t>
  </si>
  <si>
    <t>314</t>
  </si>
  <si>
    <t>Lucky Vega (IRE) / Set Dreams (FR)</t>
  </si>
  <si>
    <t>Set Dreams (FR)</t>
  </si>
  <si>
    <t>Johnny Murtagh</t>
  </si>
  <si>
    <t>459</t>
  </si>
  <si>
    <t>Magna Grecia (IRE) / Badr Al Badoor (IRE)</t>
  </si>
  <si>
    <t>Badr Al Badoor (IRE)</t>
  </si>
  <si>
    <t>Stroud Coleman / J Fanshawe / Fred Archer Racing</t>
  </si>
  <si>
    <t>278</t>
  </si>
  <si>
    <t>Make Believe (GB) / Rock Samphire (IRE)</t>
  </si>
  <si>
    <t>Rock Samphire (IRE)</t>
  </si>
  <si>
    <t>Mehmas (IRE) x Asaatier (USA) 2023 B.C</t>
  </si>
  <si>
    <t>Mark O'Hare</t>
  </si>
  <si>
    <t>162</t>
  </si>
  <si>
    <t>Mehmas (IRE) / Meala (IRE)</t>
  </si>
  <si>
    <t>Meala (IRE)</t>
  </si>
  <si>
    <t>146</t>
  </si>
  <si>
    <t>No Nay Never (USA) / Magical Moment (FR)</t>
  </si>
  <si>
    <t>Magical Moment (FR)</t>
  </si>
  <si>
    <t>Sunningdale Bloodstock</t>
  </si>
  <si>
    <t>246</t>
  </si>
  <si>
    <t>Oasis Dream (GB) / Posterity (IRE)</t>
  </si>
  <si>
    <t>Posterity (IRE)</t>
  </si>
  <si>
    <t>Indian Ridge</t>
  </si>
  <si>
    <t>Palace Pier (GB) x African Moonlight (UAE) 2023 Ch.F</t>
  </si>
  <si>
    <t>Hamish Macauley</t>
  </si>
  <si>
    <t>331</t>
  </si>
  <si>
    <t>Saxon Warrior (JPN) / Sneaky Snooze (IRE)</t>
  </si>
  <si>
    <t>Sneaky Snooze (IRE)</t>
  </si>
  <si>
    <t>Razza Latina / Roberta di Maria</t>
  </si>
  <si>
    <t>Shaman (IRE)Sommer Queen (IRE)Ch.F</t>
  </si>
  <si>
    <t>Donnellys Well</t>
  </si>
  <si>
    <t>74</t>
  </si>
  <si>
    <t>Sioux Nation (USA) / Isabella Vite (IRE)</t>
  </si>
  <si>
    <t>Isabella Vite (IRE)</t>
  </si>
  <si>
    <t>Rigsdale Stud</t>
  </si>
  <si>
    <t>477</t>
  </si>
  <si>
    <t>Starman (GB) / Bobbie Soxer (IRE)</t>
  </si>
  <si>
    <t>Bobbie Soxer (IRE)</t>
  </si>
  <si>
    <t>Starspangledbanner (AUS) x Gold Bracelet (IRE)</t>
  </si>
  <si>
    <t>Gold Bracelet (IRE)</t>
  </si>
  <si>
    <t>New Approach Bloodstock</t>
  </si>
  <si>
    <t>170</t>
  </si>
  <si>
    <t>Starspangledbanner (AUS) / Millicent Fawcett (GB)</t>
  </si>
  <si>
    <t>Millicent Fawcett (GB)</t>
  </si>
  <si>
    <t>Study of Man (IRE)Kwanza (GB)B.C</t>
  </si>
  <si>
    <t>Primrose Gate (IRE)</t>
  </si>
  <si>
    <t>Coneyboro Stud Farm</t>
  </si>
  <si>
    <t>Ten Sovereigns (IRE) x Darajaat (USA) 2023 Br.F</t>
  </si>
  <si>
    <t>Ten Sovereigns (IRE)Noahs Ark (IRE)B.F</t>
  </si>
  <si>
    <t>Donnacha O'Brien</t>
  </si>
  <si>
    <t>280</t>
  </si>
  <si>
    <t>Ten Sovereigns (IRE) / Rosie Scot (IRE)</t>
  </si>
  <si>
    <t>Rosie Scot (IRE)</t>
  </si>
  <si>
    <t>Twilight Son (GB)Chicago Doll (GB)</t>
  </si>
  <si>
    <t>Chicago Doll (GB)</t>
  </si>
  <si>
    <t>399</t>
  </si>
  <si>
    <t>Ubettabelieveit (IRE) / Weisse Socken (IRE)</t>
  </si>
  <si>
    <t>Weisse Socken (IRE)</t>
  </si>
  <si>
    <t>Acclamation (GB) x Coccinella (USA) 2023 B.C</t>
  </si>
  <si>
    <t>Hot Flush (IRE)</t>
  </si>
  <si>
    <t>Peter Fahey/Richard Fahey</t>
  </si>
  <si>
    <t>346</t>
  </si>
  <si>
    <t>Sea The Moon (GER) / Stage Queen (IRE)</t>
  </si>
  <si>
    <t>Stage Queen (IRE)</t>
  </si>
  <si>
    <t>Adrian Redondo</t>
  </si>
  <si>
    <t>76</t>
  </si>
  <si>
    <t>Sergei Prokofiev (CAN) / Its In The Air (IRE)</t>
  </si>
  <si>
    <t>Its In The Air (IRE)</t>
  </si>
  <si>
    <t>497</t>
  </si>
  <si>
    <t>Starman (GB) / Coconut (GB)</t>
  </si>
  <si>
    <t>Coconut (GB)</t>
  </si>
  <si>
    <t>Starspangledbanner (AUS)Princess Desire (IRE)B.C</t>
  </si>
  <si>
    <t>Ubettabelieveit (IRE) x Greek Oasis (GB)</t>
  </si>
  <si>
    <t>Greek Oasis (GB)</t>
  </si>
  <si>
    <t>Finbar Kent Bloodstock</t>
  </si>
  <si>
    <t>29</t>
  </si>
  <si>
    <t>Victor Ludorum (GB) / Gloryana (GB)</t>
  </si>
  <si>
    <t>Gloryana (GB)</t>
  </si>
  <si>
    <t>Lakefield Farm</t>
  </si>
  <si>
    <t>Mediteraneo</t>
  </si>
  <si>
    <t>Acclamation (GB) x Gyldan (IRE)</t>
  </si>
  <si>
    <t>Gyldan (IRE)</t>
  </si>
  <si>
    <t>Jason Kelly Bloodstock</t>
  </si>
  <si>
    <t>Calyx (GB)Caribbean Princess (USA)</t>
  </si>
  <si>
    <t>Caribbean Princess (USA)</t>
  </si>
  <si>
    <t>Lope de Vega (IRE) x Visoriyna (FR) 2023 B.C</t>
  </si>
  <si>
    <t>Oliver St Lawrence Bloodstock</t>
  </si>
  <si>
    <t>412</t>
  </si>
  <si>
    <t>Nando Parrado (GB) / Zelloof (IRE)</t>
  </si>
  <si>
    <t>Zelloof (IRE)</t>
  </si>
  <si>
    <t>Kheleyf (USA)</t>
  </si>
  <si>
    <t>Stroud Coleman Bloodstock</t>
  </si>
  <si>
    <t>12</t>
  </si>
  <si>
    <t>Nando Parrado (GB) / Fleeting Princess (GB)</t>
  </si>
  <si>
    <t>Fleeting Princess (GB)</t>
  </si>
  <si>
    <t>Oasis Dream (GB) x Eshtiya (IRE) 2023 B.F</t>
  </si>
  <si>
    <t>7</t>
  </si>
  <si>
    <t>Oasis Dream (GB) / Fielday (GB)</t>
  </si>
  <si>
    <t>Fielday (GB)</t>
  </si>
  <si>
    <t>708</t>
  </si>
  <si>
    <t>Pinatubo (IRE) / Sidra (IRE)</t>
  </si>
  <si>
    <t>Sidra (IRE)</t>
  </si>
  <si>
    <t>96</t>
  </si>
  <si>
    <t>Sands of Mali (FR) / Kind Thoughts (IRE)</t>
  </si>
  <si>
    <t>Kind Thoughts (IRE)</t>
  </si>
  <si>
    <t>Millennial Racing / Tom Dascombe Racing</t>
  </si>
  <si>
    <t>341</t>
  </si>
  <si>
    <t>Sioux Nation (USA) / Sparkling Or Still (IRE)</t>
  </si>
  <si>
    <t>Sparkling Or Still (IRE)</t>
  </si>
  <si>
    <t>Space Blues (IRE)Moonstone Magic (GB)B.F</t>
  </si>
  <si>
    <t>Starman (GB)Luvmedo (IRE)B.C</t>
  </si>
  <si>
    <t>Nick Bell</t>
  </si>
  <si>
    <t>155</t>
  </si>
  <si>
    <t>Supremacy (IRE) / Marfa Lights (IRE)</t>
  </si>
  <si>
    <t>Marfa Lights (IRE)</t>
  </si>
  <si>
    <t>72</t>
  </si>
  <si>
    <t>Ten Sovereigns (IRE) / Instinctively (IRE)</t>
  </si>
  <si>
    <t>Instinctively (IRE)</t>
  </si>
  <si>
    <t>486</t>
  </si>
  <si>
    <t>Blue Point (IRE) / Cape Sunshine (IRE)</t>
  </si>
  <si>
    <t>Cape Sunshine (IRE)</t>
  </si>
  <si>
    <t>Cape Blanco (IRE)</t>
  </si>
  <si>
    <t>Coulsty (IRE)Not After Midnight (IRE)B.C</t>
  </si>
  <si>
    <t>428</t>
  </si>
  <si>
    <t>Dandy Man (IRE) / All Star Cast (IRE)</t>
  </si>
  <si>
    <t>All Star Cast (IRE)</t>
  </si>
  <si>
    <t>Finbar Kent</t>
  </si>
  <si>
    <t>Obama Rule (IRE)</t>
  </si>
  <si>
    <t>Profitable (IRE)Cyrenaica (IRE)</t>
  </si>
  <si>
    <t>Cyrenaica (IRE)</t>
  </si>
  <si>
    <t>Peter Lawlor Equine</t>
  </si>
  <si>
    <t>366</t>
  </si>
  <si>
    <t>Sands of Mali (FR) / Tatsia (GB)</t>
  </si>
  <si>
    <t>Tatsia (GB)</t>
  </si>
  <si>
    <t>Federico Barberini</t>
  </si>
  <si>
    <t>31</t>
  </si>
  <si>
    <t>Sioux Nation (USA) / Gold Lace (IRE)</t>
  </si>
  <si>
    <t>Gold Lace (IRE)</t>
  </si>
  <si>
    <t>Pass The Moon (IRE)</t>
  </si>
  <si>
    <t>292</t>
  </si>
  <si>
    <t>Palace Pier (GB) / Sans Equivoque (GER)</t>
  </si>
  <si>
    <t>Sans Equivoque (GER)</t>
  </si>
  <si>
    <t>Stormy River (FR)</t>
  </si>
  <si>
    <t>Space Blues (IRE) x Bohemian Dance (IRE) 2023 B.F</t>
  </si>
  <si>
    <t>McKeever Bloodstock/C Hills</t>
  </si>
  <si>
    <t>172</t>
  </si>
  <si>
    <t>Advertise (GB) / Miss Carbonia (IRE)</t>
  </si>
  <si>
    <t>Miss Carbonia (IRE)</t>
  </si>
  <si>
    <t>6</t>
  </si>
  <si>
    <t>Cotai Glory (GB) / Fictitious (GB)</t>
  </si>
  <si>
    <t>Fictitious (GB)</t>
  </si>
  <si>
    <t>Joey Logan Bloodstock</t>
  </si>
  <si>
    <t>268</t>
  </si>
  <si>
    <t>Cotai Glory (GB) / Reinette (GB)</t>
  </si>
  <si>
    <t>Reinette (GB)</t>
  </si>
  <si>
    <t>508</t>
  </si>
  <si>
    <t>Coulsty (IRE) / Coolnagree (IRE)</t>
  </si>
  <si>
    <t>Coolnagree (IRE)</t>
  </si>
  <si>
    <t>Kevin Ross Bloodstock / Gavin Cromwell</t>
  </si>
  <si>
    <t>Ghaiyyath (IRE)Local Time (GB)B.F</t>
  </si>
  <si>
    <t>120</t>
  </si>
  <si>
    <t>Gleneagles (IRE) / Lambari (FR)</t>
  </si>
  <si>
    <t>Lambari (FR)</t>
  </si>
  <si>
    <t>Hard Spun (USA) x Dupioni (IRE) 2023 B.C</t>
  </si>
  <si>
    <t>472</t>
  </si>
  <si>
    <t>Havana Grey (GB) / Bint Iffraaj (GB)</t>
  </si>
  <si>
    <t>Bint Iffraaj (GB)</t>
  </si>
  <si>
    <t>Manoel Santos</t>
  </si>
  <si>
    <t>£10,005</t>
  </si>
  <si>
    <t>258</t>
  </si>
  <si>
    <t>Invincible Spirit (IRE) / Queen Mia (IRE)</t>
  </si>
  <si>
    <t>Queen Mia (IRE)</t>
  </si>
  <si>
    <t>Famous Name (GB)</t>
  </si>
  <si>
    <t>Kodi Bear (IRE)Last Gold (FR)B.C</t>
  </si>
  <si>
    <t>Francisco Castro</t>
  </si>
  <si>
    <t>100</t>
  </si>
  <si>
    <t>Lucky Vega (IRE) / Kookaburra (USA)</t>
  </si>
  <si>
    <t>Kookaburra (USA)</t>
  </si>
  <si>
    <t>Tradewinds / Coburg</t>
  </si>
  <si>
    <t>267</t>
  </si>
  <si>
    <t>Mehmas (IRE) / Redinha (GB)</t>
  </si>
  <si>
    <t>Redinha (GB)</t>
  </si>
  <si>
    <t>No Nay Never (USA)Muthabara (IRE)B.F</t>
  </si>
  <si>
    <t>Ollie Sangster</t>
  </si>
  <si>
    <t>Sundiata (GB)</t>
  </si>
  <si>
    <t>Sioux Nation (USA)Cocohulababy (IRE)</t>
  </si>
  <si>
    <t>Cocohulababy (IRE)</t>
  </si>
  <si>
    <t>401</t>
  </si>
  <si>
    <t>Sioux Nation (USA) / What A Picture (FR)</t>
  </si>
  <si>
    <t>What A Picture (FR)</t>
  </si>
  <si>
    <t>Kenilworth House Stud</t>
  </si>
  <si>
    <t>Space Blues (IRE) x Alice Rose (IRE) 2023 Ch.C</t>
  </si>
  <si>
    <t>Starman (GB) x Clytha (GB) 2023 Ch.C</t>
  </si>
  <si>
    <t>Compas Equine/ Dave Loughnane Racing</t>
  </si>
  <si>
    <t>16</t>
  </si>
  <si>
    <t>Starspangledbanner (AUS) / Fragrant Storm (GB)</t>
  </si>
  <si>
    <t>Fragrant Storm (GB)</t>
  </si>
  <si>
    <t>Supremacy (IRE)Layla Jamil (IRE)B.F</t>
  </si>
  <si>
    <t>Nigel Tinkler/Jamie Piggott</t>
  </si>
  <si>
    <t>Supremacy (IRE)Coquet (GB)</t>
  </si>
  <si>
    <t>Coquet (GB)</t>
  </si>
  <si>
    <t>Knocktartan House Stud</t>
  </si>
  <si>
    <t>325</t>
  </si>
  <si>
    <t>Victor Ludorum (GB) / Sister Dam's (IRE)</t>
  </si>
  <si>
    <t>Sister Dam's (IRE)</t>
  </si>
  <si>
    <t>Australia (GB) x Dolce Strega (IRE)</t>
  </si>
  <si>
    <t>Caravaggio (USA)Caravaggio (USA) x Allieverneedisyou (IRE)</t>
  </si>
  <si>
    <t>Caravaggio (USA) x Allieverneedisyou (IRE)</t>
  </si>
  <si>
    <t>Nick Bradley Racing/O Sangster</t>
  </si>
  <si>
    <t>530</t>
  </si>
  <si>
    <t>Coulsty (IRE) / Doris Bleasedale (IRE)</t>
  </si>
  <si>
    <t>Doris Bleasedale (IRE)</t>
  </si>
  <si>
    <t>Intikhab (USA)</t>
  </si>
  <si>
    <t>Gibbonstown Stud</t>
  </si>
  <si>
    <t>Barry Lynch</t>
  </si>
  <si>
    <t>150</t>
  </si>
  <si>
    <t>Kodi Bear (IRE) / Malilla (IRE)</t>
  </si>
  <si>
    <t>Malilla (IRE)</t>
  </si>
  <si>
    <t>Red Clubs (IRE)</t>
  </si>
  <si>
    <t>215</t>
  </si>
  <si>
    <t>Kodi Bear (IRE) / Nymfia (IRE)</t>
  </si>
  <si>
    <t>Nymfia (IRE)</t>
  </si>
  <si>
    <t>Peter Nolan Bloodstock / Noel Meade</t>
  </si>
  <si>
    <t>160</t>
  </si>
  <si>
    <t>Kodiac (GB) / Maryhill (IRE)</t>
  </si>
  <si>
    <t>Maryhill (IRE)</t>
  </si>
  <si>
    <t>Joey Logan Bloodstock / Danny Hussey Bloodstock</t>
  </si>
  <si>
    <t>Mehmas (IRE) x Bandiuc Eile (IRE) 2023 Ch.F</t>
  </si>
  <si>
    <t>Blue Bird Stables</t>
  </si>
  <si>
    <t>812</t>
  </si>
  <si>
    <t>New Bay (GB) / Double Lady (FR)</t>
  </si>
  <si>
    <t>Double Lady (FR)</t>
  </si>
  <si>
    <t>319</t>
  </si>
  <si>
    <t>Supremacy (IRE) / Shes Ranger (IRE)</t>
  </si>
  <si>
    <t>Shes Ranger (IRE)</t>
  </si>
  <si>
    <t>Bushranger (IRE)</t>
  </si>
  <si>
    <t>126</t>
  </si>
  <si>
    <t>Supremacy (IRE) / Little Bubbles (IRE)</t>
  </si>
  <si>
    <t>Little Bubbles (IRE)</t>
  </si>
  <si>
    <t>The Last Lion (IRE)</t>
  </si>
  <si>
    <t>J S Bloodstock / Tom Clover Racing</t>
  </si>
  <si>
    <t>Victor Ludorum (GB) x Zantenda (GB) 2023 Ch.C</t>
  </si>
  <si>
    <t>Barry Lynch Bloodstock</t>
  </si>
  <si>
    <t>48</t>
  </si>
  <si>
    <t>Wooded (IRE) / Heart Sprinkled (IRE)</t>
  </si>
  <si>
    <t>Heart Sprinkled (IRE)</t>
  </si>
  <si>
    <t>D Farrington</t>
  </si>
  <si>
    <t>Sayyedati Lady (IRE)</t>
  </si>
  <si>
    <t>Ballybush Stables</t>
  </si>
  <si>
    <t>286</t>
  </si>
  <si>
    <t>Earthlight (IRE) / Ruminyahui (IRE)</t>
  </si>
  <si>
    <t>Ruminyahui (IRE)</t>
  </si>
  <si>
    <t>Rolla Edwardo</t>
  </si>
  <si>
    <t>Golden Horn (GB)Cubswin (IRE)</t>
  </si>
  <si>
    <t>Cubswin (IRE)</t>
  </si>
  <si>
    <t>Stephen Kemble Bloodstock</t>
  </si>
  <si>
    <t>LJB Bloodstock</t>
  </si>
  <si>
    <t>127</t>
  </si>
  <si>
    <t>Havana Grey (GB) / Little Lady Katie (IRE)</t>
  </si>
  <si>
    <t>Little Lady Katie (IRE)</t>
  </si>
  <si>
    <t>Lord Shanakill (USA)</t>
  </si>
  <si>
    <t>£10,004</t>
  </si>
  <si>
    <t>124</t>
  </si>
  <si>
    <t>Lucky Vega (IRE) / Lethal Promise (IRE)</t>
  </si>
  <si>
    <t>Lethal Promise (IRE)</t>
  </si>
  <si>
    <t>109</t>
  </si>
  <si>
    <t>Nando Parrado (GB) / La Sibilla (GB)</t>
  </si>
  <si>
    <t>La Sibilla (GB)</t>
  </si>
  <si>
    <t>214</t>
  </si>
  <si>
    <t>Saxon Warrior (JPN) / Novelty (GB)</t>
  </si>
  <si>
    <t>Novelty (GB)</t>
  </si>
  <si>
    <t>255</t>
  </si>
  <si>
    <t>Saxon Warrior (JPN) / Purlain (GB)</t>
  </si>
  <si>
    <t>Purlain (GB)</t>
  </si>
  <si>
    <t>Starman (GB) x Chicago Girl (IRE) 2023 B.C</t>
  </si>
  <si>
    <t>Lambertstown Stud</t>
  </si>
  <si>
    <t>Cloughmoyle Stud</t>
  </si>
  <si>
    <t>Ishimagic (GB)</t>
  </si>
  <si>
    <t>Goldenvale Stud</t>
  </si>
  <si>
    <t>419</t>
  </si>
  <si>
    <t>Zarak (FR) / Adorable (IRE)</t>
  </si>
  <si>
    <t>Adorable (IRE)</t>
  </si>
  <si>
    <t>Churchill (IRE) x Challow Hills (USA) 2023 B.C</t>
  </si>
  <si>
    <t>Dark Angel (IRE) x Zucchini Flower (USA) 2023 Gr.C</t>
  </si>
  <si>
    <t>Jamie Railton Sales Agency</t>
  </si>
  <si>
    <t>90</t>
  </si>
  <si>
    <t>Kingcharles (FR)</t>
  </si>
  <si>
    <t>Kayl (FR)</t>
  </si>
  <si>
    <t>Vangelis (USA)</t>
  </si>
  <si>
    <t>490</t>
  </si>
  <si>
    <t>Inns of Court (IRE) / Cartoon (GB)</t>
  </si>
  <si>
    <t>Cartoon (GB)</t>
  </si>
  <si>
    <t>329</t>
  </si>
  <si>
    <t>Lucky Vega (IRE) / Smile At Me (IRE)</t>
  </si>
  <si>
    <t>Smile At Me (IRE)</t>
  </si>
  <si>
    <t>Dolmen Bloodstock</t>
  </si>
  <si>
    <t>389</t>
  </si>
  <si>
    <t>Lucky Vega (IRE) / Verriya (FR)</t>
  </si>
  <si>
    <t>Verriya (FR)</t>
  </si>
  <si>
    <t>Megan Nicholls / Owen Burrows</t>
  </si>
  <si>
    <t>Mohaather (GB)Tarando (GB)</t>
  </si>
  <si>
    <t>Tarando (GB)</t>
  </si>
  <si>
    <t>Legion Bloodstock Agent</t>
  </si>
  <si>
    <t>92</t>
  </si>
  <si>
    <t>Mohaather (GB) / Kerrykeel (GB)</t>
  </si>
  <si>
    <t>Kerrykeel (GB)</t>
  </si>
  <si>
    <t>Lady Cedar (IRE)</t>
  </si>
  <si>
    <t>26</t>
  </si>
  <si>
    <t>Sioux Nation (USA) / Gift Dancer (GB)</t>
  </si>
  <si>
    <t>Gift Dancer (GB)</t>
  </si>
  <si>
    <t>Imperial Dancer (GB)</t>
  </si>
  <si>
    <t>Sottsass (FR)Istoria (IRE)B.F</t>
  </si>
  <si>
    <t>Clare Castle Stud</t>
  </si>
  <si>
    <t>De Burgh Equine</t>
  </si>
  <si>
    <t>304</t>
  </si>
  <si>
    <t>Starspangledbanner (AUS) / Schroders Mistake (IRE)</t>
  </si>
  <si>
    <t>Schroders Mistake (IRE)</t>
  </si>
  <si>
    <t>Study of Man (IRE) x Catalan (IRE) 2023 B.F</t>
  </si>
  <si>
    <t>Richard Knight</t>
  </si>
  <si>
    <t>Australia (GB) x Gin Blossom (IRE)</t>
  </si>
  <si>
    <t>Gin Blossom (IRE)</t>
  </si>
  <si>
    <t>Blue Point (IRE)Cuckoo Clock (GB)</t>
  </si>
  <si>
    <t>Cuckoo Clock (GB)</t>
  </si>
  <si>
    <t>Calyx (GB)Chase The Light (IRE)</t>
  </si>
  <si>
    <t>Chase The Light (IRE)</t>
  </si>
  <si>
    <t>195</t>
  </si>
  <si>
    <t>Coulsty (IRE) / My Daydream (IRE)</t>
  </si>
  <si>
    <t>My Daydream (IRE)</t>
  </si>
  <si>
    <t>Dark Angel (IRE) x Amaira (IRE) 2023 B.F</t>
  </si>
  <si>
    <t>Jodlouski/Millennium</t>
  </si>
  <si>
    <t>Dark Angel (IRE) x Wondrous Words (IRE) 2023 B.F</t>
  </si>
  <si>
    <t>Paddy Twomey</t>
  </si>
  <si>
    <t>194</t>
  </si>
  <si>
    <t>Dark Angel (IRE) / My Brunette (IRE)</t>
  </si>
  <si>
    <t>My Brunette (IRE)</t>
  </si>
  <si>
    <t>Earthlight (IRE)New Harzburg (GER)B.F</t>
  </si>
  <si>
    <t>Avenue Bloodstock/Alice Haynes/Naanas Racing</t>
  </si>
  <si>
    <t>139</t>
  </si>
  <si>
    <t>Elzaam (AUS) / Lumos Maxima (IRE)</t>
  </si>
  <si>
    <t>Lumos Maxima (IRE)</t>
  </si>
  <si>
    <t>Brook Lodge Farm</t>
  </si>
  <si>
    <t>Joey Logan Bloodstock / Alan Harte</t>
  </si>
  <si>
    <t>Ghaiyyath (IRE)Neigh Lass (GB)B.F</t>
  </si>
  <si>
    <t>Influence (FR)</t>
  </si>
  <si>
    <t>Patrick Twomey</t>
  </si>
  <si>
    <t>352</t>
  </si>
  <si>
    <t>Mehmas (IRE) / Sunniyra (IRE)</t>
  </si>
  <si>
    <t>Sunniyra (IRE)</t>
  </si>
  <si>
    <t>Compas Equine / Iain Jardine Racing</t>
  </si>
  <si>
    <t>Maimoona (IRE)</t>
  </si>
  <si>
    <t>Razza Latina/Alna Racing</t>
  </si>
  <si>
    <t>185</t>
  </si>
  <si>
    <t>Nando Parrado (GB) / Moonbi Haven (IRE)</t>
  </si>
  <si>
    <t>Moonbi Haven (IRE)</t>
  </si>
  <si>
    <t>Definite Article (GB)</t>
  </si>
  <si>
    <t>Patrick Keogh, Agent</t>
  </si>
  <si>
    <t>Palace Pier (GB) x Ghalyah (GB) 2023 B.C</t>
  </si>
  <si>
    <t>Whatton Manor Stud</t>
  </si>
  <si>
    <t>197</t>
  </si>
  <si>
    <t>Sioux Nation (USA) / Mysterious Burg (FR)</t>
  </si>
  <si>
    <t>Mysterious Burg (FR)</t>
  </si>
  <si>
    <t>Sageburg (IRE)</t>
  </si>
  <si>
    <t>Kathleen Whitehead / Richard Fahey</t>
  </si>
  <si>
    <t>271</t>
  </si>
  <si>
    <t>Sioux Nation (USA) / Rhiannon (IRE)</t>
  </si>
  <si>
    <t>Rhiannon (IRE)</t>
  </si>
  <si>
    <t>St Mark's Basilica (FR) x We Are Ninety (IRE) 2023 B.C</t>
  </si>
  <si>
    <t>Ms Sasha Malia (IRE)</t>
  </si>
  <si>
    <t>French Furze Road Stud</t>
  </si>
  <si>
    <t>Inpromptu (IRE)</t>
  </si>
  <si>
    <t>Zoustar (AUS) x Cross Pattee (IRE) 2023 B.F</t>
  </si>
  <si>
    <t>Australia (GB)Perfect Angel (IRE)B.F</t>
  </si>
  <si>
    <t>WH Bloodstock</t>
  </si>
  <si>
    <t>523</t>
  </si>
  <si>
    <t>Awtaad (IRE) / Dialina (GER)</t>
  </si>
  <si>
    <t>Dialina (GER)</t>
  </si>
  <si>
    <t>Lord of England (GER)</t>
  </si>
  <si>
    <t>Blandford Bloodstock / Go Racing</t>
  </si>
  <si>
    <t>Camelot (GB)Sea For Jade (IRE)B.F</t>
  </si>
  <si>
    <t>Cuadra Mediterraneo</t>
  </si>
  <si>
    <t>328</t>
  </si>
  <si>
    <t>Churchill (IRE) / Slumming Angel (IRE)</t>
  </si>
  <si>
    <t>B:Lt</t>
  </si>
  <si>
    <t>Slumming Angel (IRE)</t>
  </si>
  <si>
    <t>324</t>
  </si>
  <si>
    <t>Footstepsinthesand (GB) / Sindjara (USA)</t>
  </si>
  <si>
    <t>Sindjara (USA)</t>
  </si>
  <si>
    <t>Include (USA)</t>
  </si>
  <si>
    <t>27</t>
  </si>
  <si>
    <t>Ghaiyyath (IRE) / Glimmer of Peace (IRE)</t>
  </si>
  <si>
    <t>Glimmer of Peace (IRE)</t>
  </si>
  <si>
    <t>Amanda Skiffington / Bethell Racing</t>
  </si>
  <si>
    <t>302</t>
  </si>
  <si>
    <t>Kameko (USA) / Scattered Stars (GB)</t>
  </si>
  <si>
    <t>Scattered Stars (GB)</t>
  </si>
  <si>
    <t>DPA Bloodstock</t>
  </si>
  <si>
    <t>New Bay (GB)Stellar Path (FR)B.C</t>
  </si>
  <si>
    <t>Ballyhimikin Stud</t>
  </si>
  <si>
    <t>Sergei Prokofiev (CAN)Rose Marmara (GB)B.C</t>
  </si>
  <si>
    <t>250</t>
  </si>
  <si>
    <t>Sioux Nation (USA) / Pretty Pebble (IRE)</t>
  </si>
  <si>
    <t>Pretty Pebble (IRE)</t>
  </si>
  <si>
    <t>174</t>
  </si>
  <si>
    <t>Sioux Nation (USA) / Miss Dutee (GB)</t>
  </si>
  <si>
    <t>Miss Dutee (GB)</t>
  </si>
  <si>
    <t>Lake Louise (IRE)</t>
  </si>
  <si>
    <t>Middleham Park Racing</t>
  </si>
  <si>
    <t>397</t>
  </si>
  <si>
    <t>Starspangledbanner (AUS) / Wearing Wings (GB)</t>
  </si>
  <si>
    <t>Wearing Wings (GB)</t>
  </si>
  <si>
    <t>307</t>
  </si>
  <si>
    <t>Ten Sovereigns (IRE) / Sea of Reality (IRE)</t>
  </si>
  <si>
    <t>Sea of Reality (IRE)</t>
  </si>
  <si>
    <t>Born To Sea (IRE)</t>
  </si>
  <si>
    <t>Compas Equine / Jane Jardine</t>
  </si>
  <si>
    <t>291</t>
  </si>
  <si>
    <t>Ten Sovereigns (IRE) / Sanna Bay (IRE)</t>
  </si>
  <si>
    <t>Sanna Bay (IRE)</t>
  </si>
  <si>
    <t>373</t>
  </si>
  <si>
    <t>Time Test (GB) / Tiempo Vuela (GB)</t>
  </si>
  <si>
    <t>Tiempo Vuela (GB)</t>
  </si>
  <si>
    <t>Mediterraneo</t>
  </si>
  <si>
    <t>Loire (IRE)</t>
  </si>
  <si>
    <t>Ballyrudder</t>
  </si>
  <si>
    <t>Dark Angel (IRE)Dark Angel (IRE) x Attentive Miss (GB)</t>
  </si>
  <si>
    <t>Dark Angel (IRE) x Attentive Miss (GB)</t>
  </si>
  <si>
    <t>Quality Time (IRE)</t>
  </si>
  <si>
    <t>Coulsty (IRE)Coulsty (IRE) x Amaany (GB)</t>
  </si>
  <si>
    <t>Coulsty (IRE) x Amaany (GB)</t>
  </si>
  <si>
    <t>Kevin Prendergast</t>
  </si>
  <si>
    <t>Lope de Vega (IRE) x Barkaa (FR) 2023 B.F</t>
  </si>
  <si>
    <t>Hugo Merry for Blue Diamond Stud</t>
  </si>
  <si>
    <t>Showcasing (GB) x Allegation (FR) 2023 B.C</t>
  </si>
  <si>
    <t>Sioux Nation (USA) x Fifer (IRE)</t>
  </si>
  <si>
    <t>Nation (USA) x Fifer (IRE)</t>
  </si>
  <si>
    <t>Ghaiyyath (IRE)It's A Wish (GB)B.F</t>
  </si>
  <si>
    <t>204</t>
  </si>
  <si>
    <t>Inns of Court (IRE) / Natural Bloom (IRE)</t>
  </si>
  <si>
    <t>Natural Bloom (IRE)</t>
  </si>
  <si>
    <t>209</t>
  </si>
  <si>
    <t>Japan (GB) / No Limit Credit (GER)</t>
  </si>
  <si>
    <t>No Limit Credit (GER)</t>
  </si>
  <si>
    <t>Kameko (USA)Tejano (IRE)</t>
  </si>
  <si>
    <t>Tejano (IRE)</t>
  </si>
  <si>
    <t>Lope de Vega (IRE)Sequined (USA)B.F</t>
  </si>
  <si>
    <t>Eoin Sullivan Agent for Yousef Altoraif</t>
  </si>
  <si>
    <t>483</t>
  </si>
  <si>
    <t>Lope Y Fernandez (IRE) / Butterfly Kiss (USA)</t>
  </si>
  <si>
    <t>Butterfly Kiss (USA)</t>
  </si>
  <si>
    <t>Aidan O'Ryan / Richard Fahey</t>
  </si>
  <si>
    <t>Pamushana (IRE)</t>
  </si>
  <si>
    <t>New Bay (GB) x Ebalista (IRE)</t>
  </si>
  <si>
    <t>L J Bloodstock</t>
  </si>
  <si>
    <t>Siyouni (FR)Nadia Promise (GB)Ch.F</t>
  </si>
  <si>
    <t>Blue Diamond Stud Farm (UK)</t>
  </si>
  <si>
    <t>New Blood Bloodstock</t>
  </si>
  <si>
    <t>Soldier's Call (GB)Souter's Sister (IRE)B.C</t>
  </si>
  <si>
    <t>Keatley Racing</t>
  </si>
  <si>
    <t>476</t>
  </si>
  <si>
    <t>Space Blues (IRE) / Bittern (IRE)</t>
  </si>
  <si>
    <t>Bittern (IRE)</t>
  </si>
  <si>
    <t>252</t>
  </si>
  <si>
    <t>Starman (GB) / Princess Rose (GB)</t>
  </si>
  <si>
    <t>Princess Rose (GB)</t>
  </si>
  <si>
    <t>Paul Cafferty</t>
  </si>
  <si>
    <t>540</t>
  </si>
  <si>
    <t>Starspangledbanner (AUS) / Dusty In Memphis (USA)</t>
  </si>
  <si>
    <t>Dusty In Memphis (USA)</t>
  </si>
  <si>
    <t>Broken Vow (USA)</t>
  </si>
  <si>
    <t>35</t>
  </si>
  <si>
    <t>Starspangledbanner (AUS) / Greenisland (IRE)</t>
  </si>
  <si>
    <t>Greenisland (IRE)</t>
  </si>
  <si>
    <t>Fasliyev (USA)</t>
  </si>
  <si>
    <t>368</t>
  </si>
  <si>
    <t>Supremacy (IRE) / Tencaratrubieslace (FR)</t>
  </si>
  <si>
    <t>Tencaratrubieslace (FR)</t>
  </si>
  <si>
    <t>46</t>
  </si>
  <si>
    <t>Blue Point (IRE) / Hazaraba (IRE)</t>
  </si>
  <si>
    <t>Hazaraba (IRE)</t>
  </si>
  <si>
    <t>532</t>
  </si>
  <si>
    <t>Profitable (IRE) / Dream Kart (IRE)</t>
  </si>
  <si>
    <t>Dream Kart (IRE)</t>
  </si>
  <si>
    <t>Acclamation (GB) x Condensed (GB) 2023 B.F</t>
  </si>
  <si>
    <t>Peter Trainor</t>
  </si>
  <si>
    <t>Calyx (GB) x Found You (USA) 2023 B.C</t>
  </si>
  <si>
    <t>Robin O'Ryan/R Fahey</t>
  </si>
  <si>
    <t>Cloth of Stars (IRE)Pink Anemone (GB)B.F</t>
  </si>
  <si>
    <t>Tina Rau Bloodstock</t>
  </si>
  <si>
    <t>39</t>
  </si>
  <si>
    <t>Palace Pier (GB) / Guilty Twelve (USA)</t>
  </si>
  <si>
    <t>Guilty Twelve (USA)</t>
  </si>
  <si>
    <t>Bushypark</t>
  </si>
  <si>
    <t>Pleasantry (GB)</t>
  </si>
  <si>
    <t>Sergei Prokofiev (CAN)Sergei Prokofiev (CAN) x Andanotherone (IRE)</t>
  </si>
  <si>
    <t>Sergei Prokofiev (CAN) x Andanotherone (IRE)</t>
  </si>
  <si>
    <t>Cross Stables</t>
  </si>
  <si>
    <t>503</t>
  </si>
  <si>
    <t>Too Darn Hot (GB) / Contribution (GB)</t>
  </si>
  <si>
    <t>Contribution (GB)</t>
  </si>
  <si>
    <t>334</t>
  </si>
  <si>
    <t>Bungle Inthejungle (GB) / Sommore (IRE)</t>
  </si>
  <si>
    <t>Sommore (IRE)</t>
  </si>
  <si>
    <t>Anjaal (GB)</t>
  </si>
  <si>
    <t>498</t>
  </si>
  <si>
    <t>Cotai Glory (GB) / Coincidently (GB)</t>
  </si>
  <si>
    <t>Coincidently (GB)</t>
  </si>
  <si>
    <t>478</t>
  </si>
  <si>
    <t>Cotai Glory (GB) / Boca Raton (IRE)</t>
  </si>
  <si>
    <t>Boca Raton (IRE)</t>
  </si>
  <si>
    <t>183</t>
  </si>
  <si>
    <t>Cotai Glory (GB) / Mokhtarah (IRE)</t>
  </si>
  <si>
    <t>Mokhtarah (IRE)</t>
  </si>
  <si>
    <t>Dark Angel (IRE)Talaaqy (IRE)</t>
  </si>
  <si>
    <t>Talaaqy (IRE)</t>
  </si>
  <si>
    <t>528</t>
  </si>
  <si>
    <t>New Bay (GB) / Dolma (FR)</t>
  </si>
  <si>
    <t>Dolma (FR)</t>
  </si>
  <si>
    <t>Marchand de Sable (USA)</t>
  </si>
  <si>
    <t>Kevin Blake / Westminster Racing</t>
  </si>
  <si>
    <t>Oasis Dream (GB) x Heavenly Holly (IRE)</t>
  </si>
  <si>
    <t>Heavenly Holly (IRE)</t>
  </si>
  <si>
    <t>441</t>
  </si>
  <si>
    <t>Sioux Nation (USA) / Anyonecanbeasaint (IRE)</t>
  </si>
  <si>
    <t>Anyonecanbeasaint (IRE)</t>
  </si>
  <si>
    <t>Starspangledbanner (AUS) x Cecelia Clementine (IRE) 2023 Ch.F</t>
  </si>
  <si>
    <t>Barry Lynch/Jack Davison Racing</t>
  </si>
  <si>
    <t>Starspangledbanner (AUS) x Good Place (USA) 2023 Ch.F</t>
  </si>
  <si>
    <t>Gaelic Bloodstock</t>
  </si>
  <si>
    <t>Ten Sovereigns (IRE)Lucy Lou (IRE)B.C</t>
  </si>
  <si>
    <t>Wootton Bassett (GB)Lady Gorgeous (GB)B.C</t>
  </si>
  <si>
    <t>Bronsan Racing/Johne Murphy</t>
  </si>
  <si>
    <t>A'Ali (IRE) x Ellery Lane (IRE) 2023 Br.C</t>
  </si>
  <si>
    <t>351</t>
  </si>
  <si>
    <t>Bated Breath (GB) / Sub Sahara (FR)</t>
  </si>
  <si>
    <t>Sub Sahara (FR)</t>
  </si>
  <si>
    <t>Camelot (GB) x Attire (IRE) 2023 B.C</t>
  </si>
  <si>
    <t>Coulsty (IRE)Broadway Musical (IRE)</t>
  </si>
  <si>
    <t>Broadway Musical (IRE)</t>
  </si>
  <si>
    <t>A.C. Elliott</t>
  </si>
  <si>
    <t>Dandy Man (IRE)Lady Beware (IRE)Ch.F</t>
  </si>
  <si>
    <t>Dark Angel (IRE) x Gharbeya (USA) 2023 Gr.F</t>
  </si>
  <si>
    <t>Galileo Gold (GB)Galileo Gold (GB) x Bisous Y Besos (IRE)</t>
  </si>
  <si>
    <t>Galileo Gold (GB) x Bisous Y Besos (IRE)</t>
  </si>
  <si>
    <t>Ghaiyyath (IRE) x Amorously (IRE) 2023 B.C</t>
  </si>
  <si>
    <t>Huamulan (FR)</t>
  </si>
  <si>
    <t>121</t>
  </si>
  <si>
    <t>Invincible Army (IRE) / Last Bid (GB)</t>
  </si>
  <si>
    <t>Last Bid (GB)</t>
  </si>
  <si>
    <t>Vital Equine (IRE)</t>
  </si>
  <si>
    <t>Peter Fahey / Richard Fahey</t>
  </si>
  <si>
    <t>192</t>
  </si>
  <si>
    <t>Kameko (USA) / Multicultural (IRE)</t>
  </si>
  <si>
    <t>Multicultural (IRE)</t>
  </si>
  <si>
    <t>Mark Grant / C F Bloodstock</t>
  </si>
  <si>
    <t>470</t>
  </si>
  <si>
    <t>Kodi Bear (IRE) / Best On Stage (GER)</t>
  </si>
  <si>
    <t>Best On Stage (GER)</t>
  </si>
  <si>
    <t>Pastorius (GER)</t>
  </si>
  <si>
    <t>Lucky Vega (IRE)Runaway Sparkle (GB)B.F</t>
  </si>
  <si>
    <t>Lucky Vega (IRE)Love Street (USA)B.F</t>
  </si>
  <si>
    <t>202</t>
  </si>
  <si>
    <t>Lucky Vega (IRE) / Naruko (USA)</t>
  </si>
  <si>
    <t>Naruko (USA)</t>
  </si>
  <si>
    <t>456</t>
  </si>
  <si>
    <t>Make Believe (GB) / Auxilia (IRE)</t>
  </si>
  <si>
    <t>Auxilia (IRE)</t>
  </si>
  <si>
    <t>Outsider Bloodstock</t>
  </si>
  <si>
    <t>Mehmas (IRE)Slaney East (IRE)B.F</t>
  </si>
  <si>
    <t>Mehmas (IRE)Rasmiya (IRE)B.F</t>
  </si>
  <si>
    <t>550</t>
  </si>
  <si>
    <t>New Bay (GB) / Enlace (GB)</t>
  </si>
  <si>
    <t>Enlace (GB)</t>
  </si>
  <si>
    <t>Oasis Dream (GB) x Beach Bunny (IRE) 2023 B.F</t>
  </si>
  <si>
    <t>Raging Bull (FR) x Editor At Large (IRE) 2023 B.C</t>
  </si>
  <si>
    <t>Saxon Warrior (JPN)Caelica (IRE)</t>
  </si>
  <si>
    <t>Caelica (IRE)</t>
  </si>
  <si>
    <t>Showcasing (GB) x Capla Dream (GB) 2023 Br.F</t>
  </si>
  <si>
    <t>Sioux Nation (USA)War Empress (IRE)</t>
  </si>
  <si>
    <t>War Empress (IRE)</t>
  </si>
  <si>
    <t>Brendan Heeney Agent for Coast Racing</t>
  </si>
  <si>
    <t>Siyouni (FR) x Amser (GB) 2023 B.C</t>
  </si>
  <si>
    <t>78</t>
  </si>
  <si>
    <t>Space Blues (IRE) / Ivory Charm (GB)</t>
  </si>
  <si>
    <t>Ivory Charm (GB)</t>
  </si>
  <si>
    <t>Athassel House Stud Ltd</t>
  </si>
  <si>
    <t>Starspangledbanner (AUS) x Weekend Fling (USA) 2023 B.C</t>
  </si>
  <si>
    <t>Barronstown Stud</t>
  </si>
  <si>
    <t>Starspangledbanner (AUS)Rare (IRE)B.C</t>
  </si>
  <si>
    <t>Kilminfoyle House Stud</t>
  </si>
  <si>
    <t>Starspangledbanner (AUS) x Coral Shell (IRE) 2023 B.C</t>
  </si>
  <si>
    <t>SackvilleDonald/Tom Dascombe</t>
  </si>
  <si>
    <t>Starspangledbanner (AUS) x Belle Isle (GB) 2023 B.C</t>
  </si>
  <si>
    <t>Tradewinds</t>
  </si>
  <si>
    <t>Zoustar (AUS) x Festive Star (GB) 2023 B.F</t>
  </si>
  <si>
    <t>Kesarina (GB)</t>
  </si>
  <si>
    <t>Amy Lynam</t>
  </si>
  <si>
    <t>260</t>
  </si>
  <si>
    <t>Australia (GB) / Queen Rabab (IRE)</t>
  </si>
  <si>
    <t>Queen Rabab (IRE)</t>
  </si>
  <si>
    <t>Blue Point (IRE) x Tipitena (GB) 2023 B.F</t>
  </si>
  <si>
    <t>Stroud &amp; Coleman</t>
  </si>
  <si>
    <t>518</t>
  </si>
  <si>
    <t>Calyx (GB) / Daleelaty (GB)</t>
  </si>
  <si>
    <t>Daleelaty (GB)</t>
  </si>
  <si>
    <t>J B Bloodstock</t>
  </si>
  <si>
    <t>276</t>
  </si>
  <si>
    <t>Cotai Glory (GB) / Rita Levi (IRE)</t>
  </si>
  <si>
    <t>Rita Levi (IRE)</t>
  </si>
  <si>
    <t>Ghaiyyath (IRE)Mechanism (GB)B.F</t>
  </si>
  <si>
    <t>Daithi Harvey Agent for Highland Yard/Ceahorse</t>
  </si>
  <si>
    <t>206</t>
  </si>
  <si>
    <t>Lucky Vega (IRE) / New Terms (GB)</t>
  </si>
  <si>
    <t>New Terms (GB)</t>
  </si>
  <si>
    <t>142</t>
  </si>
  <si>
    <t>Mehmas (IRE) / Lyons Lane (GB)</t>
  </si>
  <si>
    <t>Lyons Lane (GB)</t>
  </si>
  <si>
    <t>377</t>
  </si>
  <si>
    <t>Sioux Nation (USA) / Trail of Tears (IRE)</t>
  </si>
  <si>
    <t>Trail of Tears (IRE)</t>
  </si>
  <si>
    <t>Marco Bozzi / Vincenzo Carvso</t>
  </si>
  <si>
    <t>52</t>
  </si>
  <si>
    <t>Sioux Nation (USA) / Hi Milady (IRE)</t>
  </si>
  <si>
    <t>Hi Milady (IRE)</t>
  </si>
  <si>
    <t>Space Blues (IRE)Valtina (IRE)</t>
  </si>
  <si>
    <t>Valtina (IRE)</t>
  </si>
  <si>
    <t>Starspangledbanner (AUS) x Floriade (IRE) 2023 B.C</t>
  </si>
  <si>
    <t>LB Bloodstock</t>
  </si>
  <si>
    <t>102</t>
  </si>
  <si>
    <t>Starspangledbanner (AUS) / Kurland (IRE)</t>
  </si>
  <si>
    <t>Kurland (IRE)</t>
  </si>
  <si>
    <t>Ballyogue Stud</t>
  </si>
  <si>
    <t>Kilbride Equine / Adrian Keatley Racing</t>
  </si>
  <si>
    <t>516</t>
  </si>
  <si>
    <t>Teofilo (IRE) / Dahlia's Spirit (IRE)</t>
  </si>
  <si>
    <t>Dahlia's Spirit (IRE)</t>
  </si>
  <si>
    <t>Arglo House Stud</t>
  </si>
  <si>
    <t>Enrica Baragiola-Sagam</t>
  </si>
  <si>
    <t>249</t>
  </si>
  <si>
    <t>Wootton Bassett (GB) / Pretty Fair (IRE)</t>
  </si>
  <si>
    <t>Pretty Fair (IRE)</t>
  </si>
  <si>
    <t>Stanley Lodge</t>
  </si>
  <si>
    <t>Linehan Bloodstock</t>
  </si>
  <si>
    <t>541</t>
  </si>
  <si>
    <t>Cotai Glory (GB) / Earth Goddess (GB)</t>
  </si>
  <si>
    <t>Earth Goddess (GB)</t>
  </si>
  <si>
    <t>Australia (GB) x Tabassum (IRE) 2023 Ch.F</t>
  </si>
  <si>
    <t>457</t>
  </si>
  <si>
    <t>Churchill (IRE) / Azwah (GB)</t>
  </si>
  <si>
    <t>Azwah (GB)</t>
  </si>
  <si>
    <t>Mount Armstrong Stud (Kildare)</t>
  </si>
  <si>
    <t xml:space="preserve">J S Bloodstock / T Clover </t>
  </si>
  <si>
    <t>Dark Angel (IRE)Lucky Clio (IRE)Br.F</t>
  </si>
  <si>
    <t>BGB for JHR</t>
  </si>
  <si>
    <t>Ghaiyyath (IRE)Lexi's Love (USA)Br.C</t>
  </si>
  <si>
    <t>273</t>
  </si>
  <si>
    <t>Kodiac (GB) / Rince Beo (IRE)</t>
  </si>
  <si>
    <t>Rince Beo (IRE)</t>
  </si>
  <si>
    <t>514</t>
  </si>
  <si>
    <t>Palace Pier (GB) / Crystal Starlet (GB)</t>
  </si>
  <si>
    <t>Crystal Starlet (GB)</t>
  </si>
  <si>
    <t>Bronsan Racing / de Burgh Equine</t>
  </si>
  <si>
    <t>Sea The Moon (GER)Skill Set (IRE)Ch.F</t>
  </si>
  <si>
    <t>Sioux Nation (USA) x Vilamos (IRE) 2023 Ch.C</t>
  </si>
  <si>
    <t>Sam Sangster Bloodstock</t>
  </si>
  <si>
    <t>213</t>
  </si>
  <si>
    <t>Starman (GB) / Nova Aquilae (IRE)</t>
  </si>
  <si>
    <t>Nova Aquilae (IRE)</t>
  </si>
  <si>
    <t>Starspangledbanner (AUS) x Dame Judi (IRE) 2023 B.F</t>
  </si>
  <si>
    <t>In My Life (USA)</t>
  </si>
  <si>
    <t>Conor Quirke/DMCL Racing</t>
  </si>
  <si>
    <t>376</t>
  </si>
  <si>
    <t>Dark Angel (IRE) / Tracing (IRE)</t>
  </si>
  <si>
    <t>Tracing (IRE)</t>
  </si>
  <si>
    <t>Enrica Baragiola Sc. Sagam</t>
  </si>
  <si>
    <t>Advertise (GB) x For Henry (IRE)</t>
  </si>
  <si>
    <t>For Henry (IRE)</t>
  </si>
  <si>
    <t>Mount Armstrong Kildare</t>
  </si>
  <si>
    <t>Patrick C Keogh Agent</t>
  </si>
  <si>
    <t>Symposium (GB)</t>
  </si>
  <si>
    <t>322</t>
  </si>
  <si>
    <t>Mehmas (IRE) / Shringara (IRE)</t>
  </si>
  <si>
    <t>Shringara (IRE)</t>
  </si>
  <si>
    <t>Sea The Moon (GER) x Dream Melody (GB) 2023 Ch.C</t>
  </si>
  <si>
    <t>TDM Bloodstock</t>
  </si>
  <si>
    <t>Sea The Moon (GER)Candle Lit (IRE)</t>
  </si>
  <si>
    <t>Candle Lit (IRE)</t>
  </si>
  <si>
    <t>Oaklawn Stud</t>
  </si>
  <si>
    <t>Space Blues (IRE)Tallulah Bell (USA)</t>
  </si>
  <si>
    <t>Tallulah Bell (USA)</t>
  </si>
  <si>
    <t>Starspangledbanner (AUS) x Enjoyable (IRE) 2023 Ch.F</t>
  </si>
  <si>
    <t>Pattern Bloodstock</t>
  </si>
  <si>
    <t>Aclaim (IRE)Sophie (GB)B.F</t>
  </si>
  <si>
    <t>Christopher Head</t>
  </si>
  <si>
    <t>Bated Breath (GB)Mireille (IRE)B.C</t>
  </si>
  <si>
    <t>Blue Point (IRE) x Freezy (IRE) 2023 B.C</t>
  </si>
  <si>
    <t>Bungle Inthejungle (GB)Jackie Sparrow (IRE)Ch.C</t>
  </si>
  <si>
    <t>Hillen / Ryan</t>
  </si>
  <si>
    <t>Camelot (GB)Magic America (USA)B.C</t>
  </si>
  <si>
    <t>Julienne (IRE)</t>
  </si>
  <si>
    <t>Valfredo Valiani/Tally Ho</t>
  </si>
  <si>
    <t>Dark Angel (IRE)Sea The Magic (IRE)Br.F</t>
  </si>
  <si>
    <t>CDE Racing</t>
  </si>
  <si>
    <t>207</t>
  </si>
  <si>
    <t>Dark Angel (IRE) / Next Victory (IRE)</t>
  </si>
  <si>
    <t>Next Victory (IRE)</t>
  </si>
  <si>
    <t>67</t>
  </si>
  <si>
    <t>Ghaiyyath (IRE) / Immaculate (GB)</t>
  </si>
  <si>
    <t>Immaculate (GB)</t>
  </si>
  <si>
    <t>51</t>
  </si>
  <si>
    <t>Invincible Spirit (IRE) / Herridge (IRE)</t>
  </si>
  <si>
    <t>Herridge (IRE)</t>
  </si>
  <si>
    <t>Kingman (GB) x Chinoiseries (GB) 2023 B.F</t>
  </si>
  <si>
    <t>Sandsprings Investments</t>
  </si>
  <si>
    <t>Mehmas (IRE)Outside Inside (IRE)B.F</t>
  </si>
  <si>
    <t>Killourney Mór Farm</t>
  </si>
  <si>
    <t>Avenue Bloodstock/Medallion Racing/Paddy Twomey</t>
  </si>
  <si>
    <t>442</t>
  </si>
  <si>
    <t>Mehmas (IRE) / Anything Goes (IRE)</t>
  </si>
  <si>
    <t>Anything Goes (IRE)</t>
  </si>
  <si>
    <t>Night of Thunder (IRE) x Family Star (IRE)</t>
  </si>
  <si>
    <t>Family Star (IRE)</t>
  </si>
  <si>
    <t>Sioux Nation (USA)Sioux Nation (USA) x Beacon of Hope (IRE)</t>
  </si>
  <si>
    <t>Sioux Nation (USA) x Beacon of Hope (IRE)</t>
  </si>
  <si>
    <t>Mag's O'Toole</t>
  </si>
  <si>
    <t>415A</t>
  </si>
  <si>
    <t>St Mark's Basilica (FR)Qatar Princess (IRE)Ch.F</t>
  </si>
  <si>
    <t>Starman (GB)Royal Majestic (GB)B.F</t>
  </si>
  <si>
    <t>KPT Equine</t>
  </si>
  <si>
    <t>Starspangledbanner (AUS) x Bright And Sunny (IRE) 2023 B.F</t>
  </si>
  <si>
    <t>Mike Akers Agt for F Stack</t>
  </si>
  <si>
    <t>Supremacy (IRE)Meydan Princess (IRE)B.F</t>
  </si>
  <si>
    <t>Tiz The Law (USA)Causeway Carolyn (USA)</t>
  </si>
  <si>
    <t>Causeway Carolyn (USA)</t>
  </si>
  <si>
    <t>Moanmore Stables</t>
  </si>
  <si>
    <t>547</t>
  </si>
  <si>
    <t>Almanzor (FR) / Elysium (IRE)</t>
  </si>
  <si>
    <t>Elysium (IRE)</t>
  </si>
  <si>
    <t>Daithi Harvey / Highland Yard / Ceahorse</t>
  </si>
  <si>
    <t>83</t>
  </si>
  <si>
    <t>Camelot (GB) / Just Pretending (USA)</t>
  </si>
  <si>
    <t>Just Pretending (USA)</t>
  </si>
  <si>
    <t>Caravaggio (USA)Perazzi (USA)B.F</t>
  </si>
  <si>
    <t>Churchill (IRE) x Caserta (GB) 2023 Ch.F</t>
  </si>
  <si>
    <t>Mike Akers,Agent</t>
  </si>
  <si>
    <t>105</t>
  </si>
  <si>
    <t>Cotai Glory (GB) / La Cuvee (GB)</t>
  </si>
  <si>
    <t>La Cuvee (GB)</t>
  </si>
  <si>
    <t>Mark of Esteem (IRE)</t>
  </si>
  <si>
    <t>Megan Nicholls</t>
  </si>
  <si>
    <t>11</t>
  </si>
  <si>
    <t>Invincible Spirit (IRE) / Flaming Princess (IRE)</t>
  </si>
  <si>
    <t>Flaming Princess (IRE)</t>
  </si>
  <si>
    <t>Hot Streak (IRE)</t>
  </si>
  <si>
    <t>Kodi Bear (IRE)Sodashy (IRE)B.C</t>
  </si>
  <si>
    <t>Stroud &amp; Coleman Bldstk</t>
  </si>
  <si>
    <t>Sioux Nation (USA) x Active Approach (GB) 2023 B.F</t>
  </si>
  <si>
    <t>Starman (GB)Rostedan (IRE)B.C</t>
  </si>
  <si>
    <t>Richard Hughes</t>
  </si>
  <si>
    <t>Starspangledbanner (AUS)Mironica (IRE)Ch.C</t>
  </si>
  <si>
    <t>Supremacy (IRE) x Fictitious Lady (IRE)</t>
  </si>
  <si>
    <t>Fictitious Lady (IRE)</t>
  </si>
  <si>
    <t>Almanzor (FR)Rosie Cotton (IRE)B.C</t>
  </si>
  <si>
    <t>Calyx (GB)Ilioushka (IRE)B.F</t>
  </si>
  <si>
    <t>Camelot (GB)Nope (IRE)B.F</t>
  </si>
  <si>
    <t>W Douglas/Gordon-Watson</t>
  </si>
  <si>
    <t>Churchill (IRE) x Byzantium (GB) 2023 Ch.F</t>
  </si>
  <si>
    <t>Havana Grey (GB)Miss Villefranche (GB)B.F</t>
  </si>
  <si>
    <t>Kameko (USA) x Always A Drama (IRE) 2023 Ch.C</t>
  </si>
  <si>
    <t>Mehmas (IRE)Vale of Paris (IRE)</t>
  </si>
  <si>
    <t>Vale of Paris (IRE)</t>
  </si>
  <si>
    <t>Tally Ho</t>
  </si>
  <si>
    <t>No Nay Never (USA) x Compression (USA) 2023 B.C</t>
  </si>
  <si>
    <t>Greathorse Racing</t>
  </si>
  <si>
    <t>My Spirit (IRE)</t>
  </si>
  <si>
    <t>Sioux Nation (USA) x Dillydallydo (IRE) 2023 B.F</t>
  </si>
  <si>
    <t>Sioux Nation (USA) x Amazonite (IRE) 2023 B.F</t>
  </si>
  <si>
    <t>266</t>
  </si>
  <si>
    <t>Sioux Nation (USA) / Red Raven (IRE)</t>
  </si>
  <si>
    <t>Red Raven (IRE)</t>
  </si>
  <si>
    <t>Nick Bell / Peter Trainor</t>
  </si>
  <si>
    <t>253</t>
  </si>
  <si>
    <t>Sioux Nation (USA) / Prosili (IRE)</t>
  </si>
  <si>
    <t>Prosili (IRE)</t>
  </si>
  <si>
    <t>301</t>
  </si>
  <si>
    <t>Soldier's Call (GB) / Scarlet Plum (GB)</t>
  </si>
  <si>
    <t>Scarlet Plum (GB)</t>
  </si>
  <si>
    <t>Too Darn Hot (GB)Kiss For Luck (IRE)B.F</t>
  </si>
  <si>
    <t>Ardad (IRE)Stone Cougar (USA)B.C</t>
  </si>
  <si>
    <t>Hamish Macauley Bloodstock</t>
  </si>
  <si>
    <t>241</t>
  </si>
  <si>
    <t>Footstepsinthesand (GB) / Point Reyes (IRE)</t>
  </si>
  <si>
    <t>Point Reyes (IRE)</t>
  </si>
  <si>
    <t>Competitive Edge (USA)</t>
  </si>
  <si>
    <t>SackvilleDonald / Tom Dascombe Racing</t>
  </si>
  <si>
    <t>365</t>
  </si>
  <si>
    <t>Kodiac (GB) / Taste The Salt (IRE)</t>
  </si>
  <si>
    <t>Taste The Salt (IRE)</t>
  </si>
  <si>
    <t>de Burgh Equine / F Stack</t>
  </si>
  <si>
    <t>316</t>
  </si>
  <si>
    <t>Lope de Vega (IRE) / Sharqawiyah (GB)</t>
  </si>
  <si>
    <t>Sharqawiyah (GB)</t>
  </si>
  <si>
    <t>Andrew Slattery Racing</t>
  </si>
  <si>
    <t>Acclamation (GB) x Blue Willow (GB) 2023 B.C</t>
  </si>
  <si>
    <t>Bated Breath (GB) x Folk Song (GB) 2023 Ch.F</t>
  </si>
  <si>
    <t>Sangster &amp; Casse</t>
  </si>
  <si>
    <t>Dark Angel (IRE) x Ghazawaat (FR)"</t>
  </si>
  <si>
    <t>Ghazawaat (FR)"</t>
  </si>
  <si>
    <t>Michelle Connolly/John Hall</t>
  </si>
  <si>
    <t>Ghaiyyath (IRE) x Catchment (GB) 2023 B.F</t>
  </si>
  <si>
    <t>Springbank Way Stud</t>
  </si>
  <si>
    <t>Avenue Bloodstock/Medallion Racing</t>
  </si>
  <si>
    <t>Invincible Spirit (IRE) x Cork Harbour (IRE) 2023 B.C</t>
  </si>
  <si>
    <t>Dwayne Woods</t>
  </si>
  <si>
    <t>Kodi Bear (IRE) x Zvarkhova (FR) 2023 B.C</t>
  </si>
  <si>
    <t>Kodi Bear (IRE) x Deidra (IRE)</t>
  </si>
  <si>
    <t>405</t>
  </si>
  <si>
    <t>Kodiac (GB) / Wish For Me (IRE)</t>
  </si>
  <si>
    <t>Wish For Me (IRE)</t>
  </si>
  <si>
    <t>Pinatubo (IRE) x Her Terms (GB) 2023 Ch.F</t>
  </si>
  <si>
    <t>Sea The Stars (IRE)Snigger (IRE)B.F</t>
  </si>
  <si>
    <t>Sioux Nation (USA)Inch Perfect (USA)B.F</t>
  </si>
  <si>
    <t>222</t>
  </si>
  <si>
    <t>Sioux Nation (USA) / Our Joy (IRE)</t>
  </si>
  <si>
    <t>Our Joy (IRE)</t>
  </si>
  <si>
    <t>Zelzal (FR) x Tosia (GER) 2023 B.F</t>
  </si>
  <si>
    <t>PR Thoroughbreds</t>
  </si>
  <si>
    <t>Hello Youmzain (FR)Hello Youmzain (FR) x Beauty of Love (GB)</t>
  </si>
  <si>
    <t>Hello Youmzain (FR) x Beauty of Love (GB)</t>
  </si>
  <si>
    <t>Oak Tree Farm</t>
  </si>
  <si>
    <t>Palace Pier (GB)Initially (GB)B.F</t>
  </si>
  <si>
    <t>Blandford Bloodstock/Bethell Racing</t>
  </si>
  <si>
    <t>Soldier's Call (GB)Imelda Mayhem (GB)B.C</t>
  </si>
  <si>
    <t>Ten Sovereigns (IRE)Kimblewick (IRE)B.C</t>
  </si>
  <si>
    <t>Wootton Bassett (GB)Oodnadatta (IRE)B.C</t>
  </si>
  <si>
    <t>Mehmas (IRE)Paper Dreams (IRE)Ch.C</t>
  </si>
  <si>
    <t>Acclamation (GB)Petalite (GB)B.C</t>
  </si>
  <si>
    <t>Advertise (GB) x Caline (IRE) 2023 B.C</t>
  </si>
  <si>
    <t>Blue Point (IRE)Rodeo Drive (IRE)Br.F</t>
  </si>
  <si>
    <t>Broddreids</t>
  </si>
  <si>
    <t>Cotai Glory (GB)Newtown Pippin (GB)B.C</t>
  </si>
  <si>
    <t>Declan Carroll</t>
  </si>
  <si>
    <t>402</t>
  </si>
  <si>
    <t>Cotai Glory (GB) / Whiskey 'n' Chips (GB)</t>
  </si>
  <si>
    <t>Whiskey 'n' Chips (GB)</t>
  </si>
  <si>
    <t>111</t>
  </si>
  <si>
    <t>Dandy Man (IRE) / Laciredeski (GB)</t>
  </si>
  <si>
    <t>Laciredeski (GB)</t>
  </si>
  <si>
    <t>Toronado (IRE)</t>
  </si>
  <si>
    <t>Coole House Farm</t>
  </si>
  <si>
    <t>17</t>
  </si>
  <si>
    <t>Hello Youmzain (FR) / Frasque (IRE)</t>
  </si>
  <si>
    <t>Frasque (IRE)</t>
  </si>
  <si>
    <t>C F Bloodstock</t>
  </si>
  <si>
    <t>£10,008</t>
  </si>
  <si>
    <t>Kodi Bear (IRE) x Emelia Rose (IRE) 2023 B.C</t>
  </si>
  <si>
    <t>Mehmas (IRE)Red Romance (GB)B.F</t>
  </si>
  <si>
    <t>Mohaather (GB) x Abhasana (IRE) 2023 B.C</t>
  </si>
  <si>
    <t>New Bay (GB)Longing (IRE)B.F</t>
  </si>
  <si>
    <t>No Nay Never (USA)Like A Star (IRE)B.C</t>
  </si>
  <si>
    <t>Palace Pier (GB) x Vandella (IRE) 2023 B.F</t>
  </si>
  <si>
    <t>306</t>
  </si>
  <si>
    <t>Saxon Warrior (JPN) / Sea Karats (IRE)</t>
  </si>
  <si>
    <t>Sea Karats (IRE)</t>
  </si>
  <si>
    <t>Sea The Stars (IRE)K Club (IRE)B.F</t>
  </si>
  <si>
    <t>Sioux Nation (USA) x Anniemaymarie (GB) 2023 Br.C</t>
  </si>
  <si>
    <t>Sioux Nation (USA) x Gabardine (GB) 2023 B.F</t>
  </si>
  <si>
    <t>Legion Bloodstock, Agent for Sandford Racing</t>
  </si>
  <si>
    <t>464</t>
  </si>
  <si>
    <t>Sioux Nation (USA) / Beach of Falesa (IRE)</t>
  </si>
  <si>
    <t>Beach of Falesa (IRE)</t>
  </si>
  <si>
    <t>Amanda Skiffington</t>
  </si>
  <si>
    <t>Space Blues (IRE)Still Sky (GB)Ch.C</t>
  </si>
  <si>
    <t>St Mark's Basilica (FR) x Al Kirana (IRE) 2023 B.F</t>
  </si>
  <si>
    <t>War of Will (USA) x Conchita's Pearl (USA) 2023 Gr.C</t>
  </si>
  <si>
    <t>Galiway (GB)Rebecca's Filly (FR)Gr.C</t>
  </si>
  <si>
    <t>295</t>
  </si>
  <si>
    <t>Galiway (GB) / Sarbacane (GB)</t>
  </si>
  <si>
    <t>Sarbacane (GB)</t>
  </si>
  <si>
    <t>Acclamation (GB)Acclamation (GB) x Ascot Family (IRE)</t>
  </si>
  <si>
    <t>Acclamation (GB) x Ascot Family (IRE)</t>
  </si>
  <si>
    <t>Ardad (IRE)Queen of Time (GB)B.C</t>
  </si>
  <si>
    <t>Australia (GB) x Althania (USA) 2023 Ch.C</t>
  </si>
  <si>
    <t>Howson &amp; Houldsworth/Jamie Insole</t>
  </si>
  <si>
    <t>Awtaad (IRE) x Diylawa (IRE) 2023 B.F</t>
  </si>
  <si>
    <t>Avenue Bloodstock/Medallion Racing/Bawnmore</t>
  </si>
  <si>
    <t>Camelot (GB) x Casual (GB) 2023 B.C</t>
  </si>
  <si>
    <t>Coulsty (IRE) x Farran (IRE) 2023 B.C</t>
  </si>
  <si>
    <t>SackvilleDonald</t>
  </si>
  <si>
    <t>Invincible Spirit (IRE)Ripponette (FR)B.C</t>
  </si>
  <si>
    <t>Kameko (USA) x Having A Blast (USA) 2023 B.F</t>
  </si>
  <si>
    <t>480</t>
  </si>
  <si>
    <t>Kodi Bear (IRE) / Boston Beauties (IRE)</t>
  </si>
  <si>
    <t>Boston Beauties (IRE)</t>
  </si>
  <si>
    <t>A C Elliott, agent / J S Bloodstock Consultancy</t>
  </si>
  <si>
    <t>244</t>
  </si>
  <si>
    <t>Lucky Vega (IRE) / Portico (GB)</t>
  </si>
  <si>
    <t>Portico (GB)</t>
  </si>
  <si>
    <t>Saxon Warrior (JPN) x Yellowhammer (GB) 2023 B.F</t>
  </si>
  <si>
    <t>Badgers Bloodstock</t>
  </si>
  <si>
    <t>Sioux Nation (USA) x Ultra Violet (GB) 2023 B.C</t>
  </si>
  <si>
    <t>Sioux Nation (USA)Mallacoota (IRE)B.F</t>
  </si>
  <si>
    <t>Philip Antonacci</t>
  </si>
  <si>
    <t>423</t>
  </si>
  <si>
    <t>Sioux Nation (USA) / Ajmera (IRE)</t>
  </si>
  <si>
    <t>Ajmera (IRE)</t>
  </si>
  <si>
    <t>Canford Cliffs (IRE)</t>
  </si>
  <si>
    <t>St Mark's Basilica (FR) x Woody Creek (GB) 2023 B.C</t>
  </si>
  <si>
    <t>Avenue Bloodstock</t>
  </si>
  <si>
    <t>St Mark's Basilica (FR) x Bellajeu (GB) 2023 B.C</t>
  </si>
  <si>
    <t>181</t>
  </si>
  <si>
    <t>Starman (GB) / Mistress of Venice (GB)</t>
  </si>
  <si>
    <t>Mistress of Venice (GB)</t>
  </si>
  <si>
    <t>Tony Branigan Meats</t>
  </si>
  <si>
    <t>Starspangledbanner (AUS)Red Square (IRE)Ch.C</t>
  </si>
  <si>
    <t>Powerstown Stud Ltd</t>
  </si>
  <si>
    <t>70</t>
  </si>
  <si>
    <t>Starspangledbanner (AUS) / In My Business (IRE)</t>
  </si>
  <si>
    <t>In My Business (IRE)</t>
  </si>
  <si>
    <t>DMC Bloodstock</t>
  </si>
  <si>
    <t>Supremacy (IRE) x Dreamadreamforme (USA)</t>
  </si>
  <si>
    <t>Legion Bloodstock, Agent for Graham Grace Stables</t>
  </si>
  <si>
    <t>82</t>
  </si>
  <si>
    <t>Teofilo (IRE) / Juneau (IRE)</t>
  </si>
  <si>
    <t>Juneau (IRE)</t>
  </si>
  <si>
    <t>J S Bloodstock / Andrew Balding</t>
  </si>
  <si>
    <t>Zoustar (AUS) x Freyja (IRE) 2023 B.F</t>
  </si>
  <si>
    <t>Blandford Bloodstock/Go Racing</t>
  </si>
  <si>
    <t>Zoustar (AUS) x Dubaya (GB) 2023 B.F</t>
  </si>
  <si>
    <t>154</t>
  </si>
  <si>
    <t>Australia (GB) / Marennes (IRE)</t>
  </si>
  <si>
    <t>Marennes (IRE)</t>
  </si>
  <si>
    <t>Joey Logan Bloodstock / Keatley Racing</t>
  </si>
  <si>
    <t>Cotai Glory (GB) x Wedding Dress (GB) 2023 Ch.C</t>
  </si>
  <si>
    <t>Ghaiyyath (IRE) x Gliding (IRE) 2023 B.C</t>
  </si>
  <si>
    <t>A.C. Elliott, Agent</t>
  </si>
  <si>
    <t>Sea The Stars (IRE)Swizzle Stick (IRE)B.F</t>
  </si>
  <si>
    <t>233</t>
  </si>
  <si>
    <t>Space Blues (IRE) / Peticoatgovernment (IRE)</t>
  </si>
  <si>
    <t>Peticoatgovernment (IRE)</t>
  </si>
  <si>
    <t>Mark Grant Racing</t>
  </si>
  <si>
    <t>Supremacy (IRE)Sar Oiche (IRE)B.F</t>
  </si>
  <si>
    <t>Longways Stables</t>
  </si>
  <si>
    <t>Victor Ludorum (GB)Selfsame (USA)B.C</t>
  </si>
  <si>
    <t>Blue Point (IRE) x Brushed Gold (USA) 2023 B.F</t>
  </si>
  <si>
    <t>Bungle Inthejungle (GB)Nova Tor (IRE)B.F</t>
  </si>
  <si>
    <t>Camelot (GB)Sixpenny Sweets (IRE)B.C</t>
  </si>
  <si>
    <t>Camelot (GB) x Balankiya (IRE) 2023 B.F</t>
  </si>
  <si>
    <t>Earthlight (IRE) x Water Hole (IRE) 2023 B.F</t>
  </si>
  <si>
    <t>Kodi Bear (IRE) x Camelot Rakti (IRE) 2023 B.F</t>
  </si>
  <si>
    <t>Lucky Vega (IRE) x Weekend Getaway (IRE) 2023 B.F</t>
  </si>
  <si>
    <t>Night of Thunder (IRE) x Citadelle (FR) 2023 B.C</t>
  </si>
  <si>
    <t>No Nay Never (USA) x Catch The Eye (IRE) 2023 B.C</t>
  </si>
  <si>
    <t>Kevin Connolly</t>
  </si>
  <si>
    <t>Palace Pier (GB) x Alouja (IRE) 2023 B.F</t>
  </si>
  <si>
    <t>Starman (GB) x Big Boned (USA) 2023 B.F</t>
  </si>
  <si>
    <t>Australia (GB) x Tough Spirit (IRE) 2023 Ch.C</t>
  </si>
  <si>
    <t>Cracksman (GB) x Worship (IRE) 2023 B.F</t>
  </si>
  <si>
    <t>First Venture Bloodstock</t>
  </si>
  <si>
    <t>Dark Angel (IRE) x Tina Angelina (IRE) 2023 B.C</t>
  </si>
  <si>
    <t>George Prince Bloodstock</t>
  </si>
  <si>
    <t>Lope de Vega (IRE) x Fool For You (IRE) 2023 B.F</t>
  </si>
  <si>
    <t>Sioux Nation (USA) x Where's Sue (IRE) 2023 B.C</t>
  </si>
  <si>
    <t>396</t>
  </si>
  <si>
    <t>Sioux Nation (USA) / Watersign (IRE)</t>
  </si>
  <si>
    <t>Watersign (IRE)</t>
  </si>
  <si>
    <t>Ruler of The World (IRE)</t>
  </si>
  <si>
    <t>Kilbride House Stud</t>
  </si>
  <si>
    <t>Space Blues (IRE) x Bayja (IRE) 2023 Ch.C</t>
  </si>
  <si>
    <t>Starspangledbanner (AUS)Southern Belle (IRE)B.C</t>
  </si>
  <si>
    <t>Awbeg Stud</t>
  </si>
  <si>
    <t>Acclamation (GB)Pellucid (GB)B.F</t>
  </si>
  <si>
    <t>Australia (GB) x Cmonbabylitemyfire (IRE) 2023 Ch.C</t>
  </si>
  <si>
    <t>Camelot (GB)Mississippilanding (IRE)B.C</t>
  </si>
  <si>
    <t>Dark Angel (IRE) x The Hermitage (IRE) 2023 B.C</t>
  </si>
  <si>
    <t>Joey Logan Bloodstock/Alan Harte</t>
  </si>
  <si>
    <t>417</t>
  </si>
  <si>
    <t>Invincible Spirit (IRE) / Across The Sea (GB)</t>
  </si>
  <si>
    <t>Across The Sea (GB)</t>
  </si>
  <si>
    <t xml:space="preserve">Joey Logan Bloodstock / Alan Harte / Roderick Harte </t>
  </si>
  <si>
    <t>Kodi Bear (IRE)Stranagone (IRE)B.F</t>
  </si>
  <si>
    <t>Legion Bloodstock/ Agent for Sandford Racing</t>
  </si>
  <si>
    <t>Lucky Vega (IRE) x Aimhirgin Lass (IRE) 2023 B.C</t>
  </si>
  <si>
    <t>Yulong</t>
  </si>
  <si>
    <t>Mehmas (IRE)Semera (GB)B.C</t>
  </si>
  <si>
    <t>New Bay (GB)Magic Nymph (IRE)B.C</t>
  </si>
  <si>
    <t>Howson &amp; Houldsworth BS/Jamie Insole</t>
  </si>
  <si>
    <t>Night of Thunder (IRE) x Allez Sophia (IRE) 2023 B.F</t>
  </si>
  <si>
    <t>64</t>
  </si>
  <si>
    <t>Saxon Warrior (JPN) / Ihtifal (GB)</t>
  </si>
  <si>
    <t>Ihtifal (GB)</t>
  </si>
  <si>
    <t>Creighton Schwartz Bloodstock</t>
  </si>
  <si>
    <t>Sea The Stars (IRE) x Valais Girl (GB) 2023 B.C</t>
  </si>
  <si>
    <t>Sea The Stars (IRE) x Baino Hope (FR) 2023 B.F</t>
  </si>
  <si>
    <t>Sottsass (FR) x Chaibia (IRE) 2023 Ch.C</t>
  </si>
  <si>
    <t>St Mark's Basilica (FR)Ocean Fantasy (FR)B.F</t>
  </si>
  <si>
    <t>Starman (GB) x Chatham Islands (USA) 2023 B.C</t>
  </si>
  <si>
    <t>157</t>
  </si>
  <si>
    <t>Starman (GB) / Marriage Material (IRE)</t>
  </si>
  <si>
    <t>Marriage Material (IRE)</t>
  </si>
  <si>
    <t>Twilight Son (GB) x Arabian Music (IRE) 2023 B.F</t>
  </si>
  <si>
    <t>Kilbride Equine</t>
  </si>
  <si>
    <t>Wootton Bassett (GB)Snow Queen (IRE)B.C</t>
  </si>
  <si>
    <t>Zarak (FR) x A La Voile (GB) 2023 B.C</t>
  </si>
  <si>
    <t>Godolphin</t>
  </si>
  <si>
    <t>Cotai Glory (GB)Pivotal Era (GB)B.F</t>
  </si>
  <si>
    <t>Lope de Vega (IRE)Legal Lyric (IRE)B.F</t>
  </si>
  <si>
    <t>Sea The Moon (GER) x Chabelle (GB) 2023 B.F</t>
  </si>
  <si>
    <t>Space Blues (IRE) x Warshah (IRE) 2023 B.F</t>
  </si>
  <si>
    <t>Australia (GB)Summer Surprice (FR)Ch.F</t>
  </si>
  <si>
    <t>HW Investment</t>
  </si>
  <si>
    <t>101</t>
  </si>
  <si>
    <t>Invincible Spirit (IRE) / Kotaya (FR)</t>
  </si>
  <si>
    <t>Kotaya (FR)</t>
  </si>
  <si>
    <t>Mehmas (IRE)Penny Pepper (IRE)B.C</t>
  </si>
  <si>
    <t>New Bay (GB) x White Bullet (GB) 2023 Ch.C</t>
  </si>
  <si>
    <t>231</t>
  </si>
  <si>
    <t>Shaman (IRE) / Periwinkle (IRE)</t>
  </si>
  <si>
    <t>Periwinkle (IRE)</t>
  </si>
  <si>
    <t>A C Elliott, Agent</t>
  </si>
  <si>
    <t>Volatile (USA) x Almada (USA) 2023 B.C</t>
  </si>
  <si>
    <t>Niall Brennan</t>
  </si>
  <si>
    <t>Kodiac (GB) x Woodland Maiden (IRE) 2023 B.F</t>
  </si>
  <si>
    <t>JS Bloodstock/A.C. Elliot Bloodstock Services</t>
  </si>
  <si>
    <t>Mehmas (IRE)L'Age d'Or (GB)Ch.F</t>
  </si>
  <si>
    <t>Dylan Cunha Racing/Hold My Beer Syndicate</t>
  </si>
  <si>
    <t>471</t>
  </si>
  <si>
    <t>Too Darn Hot (GB) / Biblic (IRE)</t>
  </si>
  <si>
    <t>Biblic (IRE)</t>
  </si>
  <si>
    <t>Lucky Vega (IRE) x Dame Hester (IRE) 2023 Br.F</t>
  </si>
  <si>
    <t>Mehmas (IRE)Kissepal (IRE)B.F</t>
  </si>
  <si>
    <t>Mehmas (IRE) x Fine Lace (GB) 2023 B.C</t>
  </si>
  <si>
    <t>Phil Burns</t>
  </si>
  <si>
    <t>No Nay Never (USA)Rain Goddess (IRE)B.F</t>
  </si>
  <si>
    <t>Showcasing (GB) x Enough's Enough (GB) 2023 B.C</t>
  </si>
  <si>
    <t>Lars Kelp</t>
  </si>
  <si>
    <t>Space Blues (IRE)Sweety Dream (FR)Ch.C</t>
  </si>
  <si>
    <t>St Mark's Basilica (FR) x Wind Chimes (GB) 2023 B.F</t>
  </si>
  <si>
    <t>381</t>
  </si>
  <si>
    <t>Starman (GB) / Tschierschen (IRE)</t>
  </si>
  <si>
    <t>Tschierschen (IRE)</t>
  </si>
  <si>
    <t>Bungle Inthejungle (GB) x Titian Saga (IRE) 2023 Ch.F</t>
  </si>
  <si>
    <t>Dark Angel (IRE)Narak (GB)B.F</t>
  </si>
  <si>
    <t>Lars Kelp (PS)</t>
  </si>
  <si>
    <t>No Nay Never (USA)Shelley Beach (IRE)Ch.F</t>
  </si>
  <si>
    <t>Crampscastle</t>
  </si>
  <si>
    <t>No Nay Never (USA)Jabhaat (USA)B.C</t>
  </si>
  <si>
    <t>Wavertree Stables USA</t>
  </si>
  <si>
    <t>Space Blues (IRE) x Antique Platinum (IRE) 2023 B.C</t>
  </si>
  <si>
    <t>No Nay Never (USA) x Flame of Gibraltar (IRE) 2023 B.C</t>
  </si>
  <si>
    <t>Highclere Agency</t>
  </si>
  <si>
    <t>Sea The Stars (IRE)Miss Macnamara (IRE)B.C</t>
  </si>
  <si>
    <t>Clonlisk Stud</t>
  </si>
  <si>
    <t>201</t>
  </si>
  <si>
    <t>Sea The Stars (IRE) / Narrative (IRE)</t>
  </si>
  <si>
    <t>Narrative (IRE)</t>
  </si>
  <si>
    <t>J S Bloodstock / G Scott Racing</t>
  </si>
  <si>
    <t>St Mark's Basilica (FR) x Alive Alive Oh (GB) 2023 B.C</t>
  </si>
  <si>
    <t>Islanmore Stud</t>
  </si>
  <si>
    <t>MV Magnier</t>
  </si>
  <si>
    <t>Starspangledbanner (AUS) x French Flirt (GB) 2023 Ch.C</t>
  </si>
  <si>
    <t>De Burgh Equine/Bronsan Racing</t>
  </si>
  <si>
    <t>Starspangledbanner (AUS) x Hala Hala (IRE) 2023 B.C</t>
  </si>
  <si>
    <t>Hello Youmzain (FR) x Fresh Air (IRE) 2023 B.C</t>
  </si>
  <si>
    <t>Lucky Vega (IRE)One Spirit (IRE)B.F</t>
  </si>
  <si>
    <t>Sea The Stars (IRE)Jumooh (GB)B.C</t>
  </si>
  <si>
    <t>Sioux Nation (USA) x Delhi (GB) 2023 B.F</t>
  </si>
  <si>
    <t>Leoube (IRE)</t>
  </si>
  <si>
    <t>St Mark's Basilica (FR) x Born Again (FR) 2023 Ch.F</t>
  </si>
  <si>
    <t>Goose Creek Equine</t>
  </si>
  <si>
    <t>Starspangledbanner (AUS)Song Song Blue (IRE)Br.F</t>
  </si>
  <si>
    <t>Form Bloodstock</t>
  </si>
  <si>
    <t>Too Darn Hot (GB)Meadow Sprite (IRE)B.C</t>
  </si>
  <si>
    <t>Blue Point (IRE)Mujabaha (GB)B.C</t>
  </si>
  <si>
    <t>Dark Angel (IRE)Que Amoro (IRE)B.C</t>
  </si>
  <si>
    <t>Kodiac (GB) x Wannacry (ITY) 2023 Br.F</t>
  </si>
  <si>
    <t>Lope de Vega (IRE)Nationalista (FR)Ch.F</t>
  </si>
  <si>
    <t>Mehmas (IRE) x Camayork (IRE) 2023 Ch.F</t>
  </si>
  <si>
    <t>Saxon Warrior (JPN)Summer House (GB)Ch.C</t>
  </si>
  <si>
    <t>Jim Ryan</t>
  </si>
  <si>
    <t>Ulysses (IRE) x Coto Donana (GB) 2023 Ch.C</t>
  </si>
  <si>
    <t>Edgar Byrne</t>
  </si>
  <si>
    <t>Camelot (GB) x Full Rose (GB) 2023 B.C</t>
  </si>
  <si>
    <t>Bated Breath (GB)Santiki (GB)Ch.F</t>
  </si>
  <si>
    <t>Richard G Hogan Agt for Colebrook Farms</t>
  </si>
  <si>
    <t>Cotai Glory (GB) x Clearwing (IRE) 2023 Ch.F</t>
  </si>
  <si>
    <t>Ben McElroy Agt for Stonestreet Stables</t>
  </si>
  <si>
    <t>Dark Angel (IRE) x Urjuwaan (GB) 2023 Gr.F</t>
  </si>
  <si>
    <t>Corbin Blumberg, Agent</t>
  </si>
  <si>
    <t>Lope de Vega (IRE)Moteo (IRE)Gr.C</t>
  </si>
  <si>
    <t>Lope de Vega (IRE)Onthemoonagain (FR)B.F</t>
  </si>
  <si>
    <t>Tally Ho/Blandford Bloodstock</t>
  </si>
  <si>
    <t>Lucky Vega (IRE)Red Poppy (GB)B.C</t>
  </si>
  <si>
    <t>New Bay (GB)Jo Jo Air (USA)B.C</t>
  </si>
  <si>
    <t>No Nay Never (USA) x Dubai Fashion (IRE) 2023 B.C</t>
  </si>
  <si>
    <t>Sea The Moon (GER) x Colonia (FR) 2023 B.C</t>
  </si>
  <si>
    <t>Starspangledbanner (AUS)Moment of Silence (IRE)B.C</t>
  </si>
  <si>
    <t>TNS Racing</t>
  </si>
  <si>
    <t>Oasis Dream (GB)Rose Trail (USA)B.F</t>
  </si>
  <si>
    <t>Sea The Stars (IRE)Shortmile Lady (IRE)Br.F</t>
  </si>
  <si>
    <t>Drumlin &amp; Yellowford</t>
  </si>
  <si>
    <t>STS Syndicate</t>
  </si>
  <si>
    <t>Supremacy (IRE)Prequel (IRE)B.C</t>
  </si>
  <si>
    <t>Blue Point (IRE)Madly Truly (USA)B.F</t>
  </si>
  <si>
    <t>New Bay (GB) x Trophee (FR) 2023 B.F</t>
  </si>
  <si>
    <t>Sea The Stars (IRE) x Wo de Xin (GB) 2023 B.F</t>
  </si>
  <si>
    <t>Space Blues (IRE) x Faradays Law (IRE) 2023 Ch.C</t>
  </si>
  <si>
    <t>Cary Bloodstock for Wells Watson</t>
  </si>
  <si>
    <t>Ten Sovereigns (IRE) x Deep Influence (GB) 2023 B.C</t>
  </si>
  <si>
    <t>Ardad (IRE) x Darling Grace (GB) 2023 B.F</t>
  </si>
  <si>
    <t>Dan Hayden agent for Blue Devil Racing</t>
  </si>
  <si>
    <t>Kodi Bear (IRE) x A Taad Moody (IRE) 2023 B.C</t>
  </si>
  <si>
    <t>No Nay Never (USA) x Al Joza (GB) 2023 Br.C</t>
  </si>
  <si>
    <t>Camelot (GB)Malayan Mist (IRE)B.F</t>
  </si>
  <si>
    <t>MV Magnier/Charles Shanahan</t>
  </si>
  <si>
    <t>Invincible Spirit (IRE) x Forest View (GB) 2023 B.C</t>
  </si>
  <si>
    <t>Creighton Schwartz B/S</t>
  </si>
  <si>
    <t>Saxon Warrior (JPN)Sea Is Gold (IRE)B.C</t>
  </si>
  <si>
    <t>Lope Y Fernandez (IRE) x Happy Holly (IRE) 2023 B.F</t>
  </si>
  <si>
    <t>Acclamation (GB) x Crown Light (GB) 2023 B.C</t>
  </si>
  <si>
    <t>Richard Ryan</t>
  </si>
  <si>
    <t>Lope de Vega (IRE) x Cava (IRE) 2023 Ch.F</t>
  </si>
  <si>
    <t>West BS Agent for Repole Bloodstock</t>
  </si>
  <si>
    <t>Mehmas (IRE) x Ceist Eile (IRE) 2023 B.F</t>
  </si>
  <si>
    <t>321</t>
  </si>
  <si>
    <t>Mehmas (IRE) / Show Me Off (GB)</t>
  </si>
  <si>
    <t>Show Me Off (GB)</t>
  </si>
  <si>
    <t>Mohaather (GB)Mutebah (IRE)B.C</t>
  </si>
  <si>
    <t>Showcasing (GB)Morrooj (IRE)Br.F</t>
  </si>
  <si>
    <t>St Mark's Basilica (FR) x Bewitched (IRE) 2023 Ch.C</t>
  </si>
  <si>
    <t>Sioux Nation (USA) x Dutch Light (GB) 2023 Ch.F</t>
  </si>
  <si>
    <t>Arthur Hoyeau</t>
  </si>
  <si>
    <t>Kodiac (GB)Khaimah (GB)B.C</t>
  </si>
  <si>
    <t>Sea The Stars (IRE) x Deise Blue (IRE) 2023 Ch.C</t>
  </si>
  <si>
    <t>Starspangledbanner (AUS)Madonnadelrosario (IRE)B.F</t>
  </si>
  <si>
    <t>Kerri Radcliffe Agent</t>
  </si>
  <si>
    <t>American Pharoah (USA) x Elizabethan (USA) 2023 Ch.F</t>
  </si>
  <si>
    <t>Calyx (GB)Oh So Fine (IRE)Br.C</t>
  </si>
  <si>
    <t>Camelot (GB)Lady Lara (IRE)B.C</t>
  </si>
  <si>
    <t>Ger Lyons Racing/Kerri Lyons</t>
  </si>
  <si>
    <t>Lope de Vega (IRE) x Cartesienne (IRE) 2023 Ch.C</t>
  </si>
  <si>
    <t>Milestream Stud</t>
  </si>
  <si>
    <t>New Bay (GB) x Freedom's Light (GB) 2023 B.F</t>
  </si>
  <si>
    <t>Opulence Thoroughbreds</t>
  </si>
  <si>
    <t>No Nay Never (USA)Shapes (IRE)B.C</t>
  </si>
  <si>
    <t>Andy Lo</t>
  </si>
  <si>
    <t>No Nay Never (USA)Irish History (IRE)B.F</t>
  </si>
  <si>
    <t>Wootton Bassett (GB)Korea (IRE)B.C</t>
  </si>
  <si>
    <t>Havana Grey (GB) x Dubai Legend (GB) 2023 Ch.F</t>
  </si>
  <si>
    <t>Calyx (GB) x Acts Out Loud (USA) 2023 B.C</t>
  </si>
  <si>
    <t>HKJC</t>
  </si>
  <si>
    <t>Dark Angel (IRE)Snowy Peak (GB)B.C</t>
  </si>
  <si>
    <t>Lope de Vega (IRE) x Camphor (IRE) 2023 Ch.F</t>
  </si>
  <si>
    <t>Mehmas (IRE)Refusetolisten (IRE)Ch.C</t>
  </si>
  <si>
    <t>Mehmas (IRE)Lady Olenna (IRE)B.F</t>
  </si>
  <si>
    <t>Newtown Anner</t>
  </si>
  <si>
    <t>Churchill (IRE)So Devoted (IRE)B.C</t>
  </si>
  <si>
    <t>MV Magnier/Joseph O'Brien</t>
  </si>
  <si>
    <t>Starspangledbanner (AUS) x Awohaam (IRE) 2023 Ch.F</t>
  </si>
  <si>
    <t>Frankel (GB)Hunaina (IRE)Ch.F</t>
  </si>
  <si>
    <t>Kingman (GB)Hibiscus (IRE)Ch.F</t>
  </si>
  <si>
    <t>Havana Grey (GB) x Ballyalla (GB) 2023 B.C</t>
  </si>
  <si>
    <t>Mehmas (IRE) x Chantresse (IRE) 2023 Ch.C</t>
  </si>
  <si>
    <t>Mehmas (IRE) x Bocca Baciata (IRE) 2023 Br.F</t>
  </si>
  <si>
    <t>Sumbe</t>
  </si>
  <si>
    <t>Mehmas (IRE) x Taawfan (IRE) 2023 Ch.C</t>
  </si>
  <si>
    <t>No Nay Never (USA)Jira (GB)B.F</t>
  </si>
  <si>
    <t>Staton Flurry</t>
  </si>
  <si>
    <t>Starspangledbanner (AUS)Novantae (GB)Ch.C</t>
  </si>
  <si>
    <t>Camelot (GB)Sultanina (GB)B.C</t>
  </si>
  <si>
    <t>Camelot (GB)Rock Orchid (IRE)B.F</t>
  </si>
  <si>
    <t>New Bay (GB) x Freedom March (GB) 2023 B.F</t>
  </si>
  <si>
    <t>Wootton Bassett (GB)Sarai (GB)B.C</t>
  </si>
  <si>
    <t>Grove Stud</t>
  </si>
  <si>
    <t>American Pharoah (USA)Surprisingly (IRE)Ch.C</t>
  </si>
  <si>
    <t>EBS</t>
  </si>
  <si>
    <t>Blue Point (IRE)Inspiriter (GB)B.F</t>
  </si>
  <si>
    <t>Starspangledbanner (AUS)Miss Finland (IRE)B.C</t>
  </si>
  <si>
    <t>Starspangledbanner (AUS) x Freedonia (GB) 2023 B.C</t>
  </si>
  <si>
    <t>Wootton Bassett (GB)Strawberry Fledge (USA)B.C</t>
  </si>
  <si>
    <t>Wootton Bassett (GB) x Epona Plays (IRE) 2023 B.F</t>
  </si>
  <si>
    <t>Frankel (GB) x French Dressing (GB) 2023 B.F</t>
  </si>
  <si>
    <t>Juddmonte</t>
  </si>
  <si>
    <t>No Nay Never (USA)Russian River (IRE)Ch.F</t>
  </si>
  <si>
    <t>MV Magnier/Philip Antonacci</t>
  </si>
  <si>
    <t>No Nay Never (USA)Sweet Charity (FR)B.F</t>
  </si>
  <si>
    <t>No Nay Never (USA)Nargys (IRE)B.F</t>
  </si>
  <si>
    <t>New Bay (GB) x Bongiorno (IRE) 2023 B.C</t>
  </si>
  <si>
    <t>Wootton Bassett (GB) x Wedding Vow (IRE) 2023 B.F</t>
  </si>
  <si>
    <t>Mike Akers, Agent</t>
  </si>
  <si>
    <t>Wootton Bassett (GB)Snowflakes (IRE)Br.C</t>
  </si>
  <si>
    <t>Blue Point (IRE)Moon Shaddow (IRE)B.F</t>
  </si>
  <si>
    <t>Mehmas (IRE)Hot Sauce (IRE)B.C</t>
  </si>
  <si>
    <t>New Bay (GB)Screen Star (IRE)Gr.C</t>
  </si>
  <si>
    <t>Hugo Merry Bloodstock for Blue Diamond Stud</t>
  </si>
  <si>
    <t>Sea The Stars (IRE)Miss Aiglonne (GB)B.F</t>
  </si>
  <si>
    <t>St Mark's Basilica (FR) x Devoted To You (IRE) 2023 B.F</t>
  </si>
  <si>
    <t>Richard Knight/Salhia Stud</t>
  </si>
  <si>
    <t>Night of Thunder (IRE) x American Apples (FR) 2023 B.C</t>
  </si>
  <si>
    <t>JS Bloodstock/G Scott Racing</t>
  </si>
  <si>
    <t>Sea The Stars (IRE) x Celeste de La Mer (IRE) 2023 B.C</t>
  </si>
  <si>
    <t>Lope de Vega (IRE) x Bletchley (GB) 2023 B.F</t>
  </si>
  <si>
    <t>Blue Point (IRE) x Copplestone (IRE) 2023 B.F</t>
  </si>
  <si>
    <t>Kingman (GB) x First Flower (IRE) 2023 B.C</t>
  </si>
  <si>
    <t>Night of Thunder (IRE)Model Guest (GB)Ch.F</t>
  </si>
  <si>
    <t>Wootton Bassett (GB)Pussycat Lips (IRE)B.C</t>
  </si>
  <si>
    <t>Night of Thunder (IRE)Sea Mona (USA)Ch.F</t>
  </si>
  <si>
    <t>Wootton Bassett (GB) x Cuff (IRE) 2023 B.F</t>
  </si>
  <si>
    <t>West Bloodstock</t>
  </si>
  <si>
    <t>Lope de Vega (IRE) x Falling Petals (IRE) 2023 Ch.C</t>
  </si>
  <si>
    <t>Frankel (GB) x Tisa River (IRE) 2023 B.C</t>
  </si>
  <si>
    <t>Blue Point (IRE) x Bloomfield (IRE) 2023 B.F</t>
  </si>
  <si>
    <t>Agrolexica International Trading BV</t>
  </si>
  <si>
    <t>Sea The Stars (IRE)Holy Amaretta (IRE)B.C</t>
  </si>
  <si>
    <t>Frankel (GB)Seychelloise (GB)B.F</t>
  </si>
  <si>
    <t>Frankel (GB)Loch Lein (IRE)B.C</t>
  </si>
  <si>
    <t>Tatts day 1</t>
  </si>
  <si>
    <t>Goffs Book2 D1</t>
  </si>
  <si>
    <t>FF</t>
  </si>
  <si>
    <t>GOFFS Book2 D1</t>
  </si>
  <si>
    <t>Sale</t>
  </si>
  <si>
    <t>Sire</t>
  </si>
  <si>
    <t>Goffs b1 d2</t>
  </si>
  <si>
    <t>Acclamation (GB)Kiltara (IRE)B.C</t>
  </si>
  <si>
    <t>Vendor (50000)</t>
  </si>
  <si>
    <t>Acclamation (GB)Cream of The Crop (IRE)</t>
  </si>
  <si>
    <t>Cream of The Crop (IRE)</t>
  </si>
  <si>
    <t>Scheldt  Ms. Irene</t>
  </si>
  <si>
    <t>Vendor</t>
  </si>
  <si>
    <t>746</t>
  </si>
  <si>
    <t>Al Wukair (IRE) / Villa Wagram (IRE)</t>
  </si>
  <si>
    <t>Al Wukair (IRE)</t>
  </si>
  <si>
    <t>Villa Wagram (IRE)</t>
  </si>
  <si>
    <t>TATTS</t>
  </si>
  <si>
    <t>370</t>
  </si>
  <si>
    <t>Arizona (IRE) / The Night Lady (GB)</t>
  </si>
  <si>
    <t>The Night Lady (GB)</t>
  </si>
  <si>
    <t>631</t>
  </si>
  <si>
    <t>Arizona (IRE) / Maid For Sunshine (GB)</t>
  </si>
  <si>
    <t>Maid For Sunshine (GB)</t>
  </si>
  <si>
    <t>703</t>
  </si>
  <si>
    <t>Arizona (IRE) / Sevenfold (IRE)</t>
  </si>
  <si>
    <t>Sevenfold (IRE)</t>
  </si>
  <si>
    <t>779</t>
  </si>
  <si>
    <t>Arizona (IRE) / Bequia (IRE)</t>
  </si>
  <si>
    <t>Bequia (IRE)</t>
  </si>
  <si>
    <t>Old Road Stables</t>
  </si>
  <si>
    <t>SYL</t>
  </si>
  <si>
    <t>487</t>
  </si>
  <si>
    <t>Australia (GB) / Caped Lady (IRE)</t>
  </si>
  <si>
    <t>Caped Lady (IRE)</t>
  </si>
  <si>
    <t>Goffs book1 day 1</t>
  </si>
  <si>
    <t>Australia (GB) x Zofar Zogood (IRE) 2023 B.C</t>
  </si>
  <si>
    <t>Vendor (20000)</t>
  </si>
  <si>
    <t>Australia (GB)Star Quality (GB)B.C</t>
  </si>
  <si>
    <t>Vendor (40000)</t>
  </si>
  <si>
    <t>274</t>
  </si>
  <si>
    <t>Australia (GB) / Rippling Waters (FR)</t>
  </si>
  <si>
    <t>Rippling Waters (FR)</t>
  </si>
  <si>
    <t>Australia (GB)Liberating (GB)B.C</t>
  </si>
  <si>
    <t>Not Sold (32000)</t>
  </si>
  <si>
    <t>Australia (GB) x Cascella (IRE) 2023 B.C</t>
  </si>
  <si>
    <t>Not Sold (9000) / Phillistown House (PS)</t>
  </si>
  <si>
    <t>c</t>
  </si>
  <si>
    <t>Vestavia (IRE)</t>
  </si>
  <si>
    <t>Voice of Truth (IRE)</t>
  </si>
  <si>
    <t>Australia (GB) x Date In Vegas (GB)</t>
  </si>
  <si>
    <t>Not Sold (28000)</t>
  </si>
  <si>
    <t>446</t>
  </si>
  <si>
    <t>Awtaad (IRE) / Ares Choix (GB)</t>
  </si>
  <si>
    <t>Ares Choix (GB)</t>
  </si>
  <si>
    <t>152</t>
  </si>
  <si>
    <t>Awtaad (IRE) / Mandoria (GER)</t>
  </si>
  <si>
    <t>Mandoria (GER)</t>
  </si>
  <si>
    <t>Woodtown House Stud (Agent)</t>
  </si>
  <si>
    <t>f</t>
  </si>
  <si>
    <t>Awtaad (IRE) x Art of Persuasion (GB)</t>
  </si>
  <si>
    <t>Vendor (3000)</t>
  </si>
  <si>
    <t>Awtaad (IRE) x Beramana (FR)</t>
  </si>
  <si>
    <t>Whitethorn Bloodstock</t>
  </si>
  <si>
    <t>Awtaad (IRE) x Delphinidae (IRE)</t>
  </si>
  <si>
    <t>Longrove Stud</t>
  </si>
  <si>
    <t>238</t>
  </si>
  <si>
    <t>Bated Breath (GB) / Pinpointed (IRE)</t>
  </si>
  <si>
    <t>Pinpointed (IRE)</t>
  </si>
  <si>
    <t>Bated Breath (GB) x Zehrah (IRE) 2023 B.F</t>
  </si>
  <si>
    <t>Vendor (150000)</t>
  </si>
  <si>
    <t>Zaminast (GB)</t>
  </si>
  <si>
    <t>Belardo (IRE) x Bantam (IRE)</t>
  </si>
  <si>
    <t>Vendor (18000)</t>
  </si>
  <si>
    <t>Blue Point (IRE)Lady Maura (IRE)B.F</t>
  </si>
  <si>
    <t>Blue Point (IRE)Sarawati (IRE)B.F</t>
  </si>
  <si>
    <t>Not Sold (85000) / TJ Bloodstock (PS)</t>
  </si>
  <si>
    <t>559</t>
  </si>
  <si>
    <t>Bungle Inthejungle (GB) / Firstforeverything (IRE)</t>
  </si>
  <si>
    <t>Firstforeverything (IRE)</t>
  </si>
  <si>
    <t>Bungle Inthejungle (GB)Creme de Cremes (FR)</t>
  </si>
  <si>
    <t>Creme de Cremes (FR)</t>
  </si>
  <si>
    <t>283</t>
  </si>
  <si>
    <t>Calyx (GB) / Royal Free Hotel (IRE)</t>
  </si>
  <si>
    <t>Royal Free Hotel (IRE)</t>
  </si>
  <si>
    <t>Typify (GB)</t>
  </si>
  <si>
    <t>Highfield Cottage</t>
  </si>
  <si>
    <t>Not Sold</t>
  </si>
  <si>
    <t>Camelot (GB)Love Magic (GB)B.C</t>
  </si>
  <si>
    <t>Camelot (GB) x Arabian Dream (GB) 2023 B.C</t>
  </si>
  <si>
    <t>Not Sold (9000)</t>
  </si>
  <si>
    <t>Camelot (GB) x The Fairy (IRE) 2023 B.C</t>
  </si>
  <si>
    <t xml:space="preserve">Camelot (GB) </t>
  </si>
  <si>
    <t>Vendor (35000) / George Scott Racing and Billy Jackson Stops (PS)</t>
  </si>
  <si>
    <t>180</t>
  </si>
  <si>
    <t>Churchill (IRE) / Missy Mischief (USA)</t>
  </si>
  <si>
    <t>Missy Mischief (USA)</t>
  </si>
  <si>
    <t>361</t>
  </si>
  <si>
    <t>Churchill (IRE) / Takawiri (IRE)</t>
  </si>
  <si>
    <t>Takawiri (IRE)</t>
  </si>
  <si>
    <t>Churchill (IRE) x Etoile Bleu (IRE) 2023 B.C</t>
  </si>
  <si>
    <t>Churchill (IRE) x Golconda (FR) 2023 Ch.C</t>
  </si>
  <si>
    <t>Vendor (30000)</t>
  </si>
  <si>
    <t>Churchill (IRE)Karakama (IRE)B.F</t>
  </si>
  <si>
    <t>Vendor (26000)</t>
  </si>
  <si>
    <t>Churchill (IRE)Shannow (IRE)B.C</t>
  </si>
  <si>
    <t>536</t>
  </si>
  <si>
    <t>Churchill (IRE) / Duchess Andorra (IRE)</t>
  </si>
  <si>
    <t>Duchess Andorra (IRE)</t>
  </si>
  <si>
    <t>Churchill (IRE) x Danehill's Dream (IRE) 2023 Ch.F</t>
  </si>
  <si>
    <t>Not Sold (70000)</t>
  </si>
  <si>
    <t>460</t>
  </si>
  <si>
    <t>Circus Maximus (IRE) / Bahama Girl (IRE)</t>
  </si>
  <si>
    <t>Bahama Girl (IRE)</t>
  </si>
  <si>
    <t>32</t>
  </si>
  <si>
    <t>Circus Maximus (IRE) / Golden Salute (IRE)</t>
  </si>
  <si>
    <t>Golden Salute (IRE)</t>
  </si>
  <si>
    <t>Circus Maximus (IRE) x Arosha (IRE)</t>
  </si>
  <si>
    <t>Not Sold (0)</t>
  </si>
  <si>
    <t>Circus Maximus (IRE) x Albaraaha (IRE)</t>
  </si>
  <si>
    <t>Not Sold (10000)</t>
  </si>
  <si>
    <t>452</t>
  </si>
  <si>
    <t>Cotai Glory (GB) / Asking Price (USA)</t>
  </si>
  <si>
    <t>Asking Price (USA)</t>
  </si>
  <si>
    <t>635</t>
  </si>
  <si>
    <t>Cotai Glory (GB) / Mary Frith (GB)</t>
  </si>
  <si>
    <t>Mary Frith (GB)</t>
  </si>
  <si>
    <t>721</t>
  </si>
  <si>
    <t>Cotai Glory (GB) / Steelyeyed (IRE)</t>
  </si>
  <si>
    <t>Steelyeyed (IRE)</t>
  </si>
  <si>
    <t>Coffee Date (USA)</t>
  </si>
  <si>
    <t>Ballyduane Stud</t>
  </si>
  <si>
    <t>Not Sold (4000)</t>
  </si>
  <si>
    <t>Cotai Glory (GB)Castlerock Aura (GB)</t>
  </si>
  <si>
    <t>Castlerock Aura (GB)</t>
  </si>
  <si>
    <t>Cotai Glory (GB)Dairy Herd (IRE)</t>
  </si>
  <si>
    <t>Dairy Herd (IRE)</t>
  </si>
  <si>
    <t>Cotai Glory (GB) x Dnaneer (IRE)</t>
  </si>
  <si>
    <t>Glenmagoo Stables</t>
  </si>
  <si>
    <t>Vendor (8000)</t>
  </si>
  <si>
    <t>563</t>
  </si>
  <si>
    <t>Coulsty (IRE) / Freedom Reigns (IRE)</t>
  </si>
  <si>
    <t>Freedom Reigns (IRE)</t>
  </si>
  <si>
    <t>Coulsty (IRE)Moody Blue (IRE)B.C</t>
  </si>
  <si>
    <t>Vendor (38000) / R Ryan &amp; J McKeever Bloodstock (PS)</t>
  </si>
  <si>
    <t>97</t>
  </si>
  <si>
    <t>Coulsty (IRE) / Kindling (GB)</t>
  </si>
  <si>
    <t>Kindling (GB)</t>
  </si>
  <si>
    <t>431</t>
  </si>
  <si>
    <t>Coulsty (IRE) / Alphabetique (GB)</t>
  </si>
  <si>
    <t>Alphabetique (GB)</t>
  </si>
  <si>
    <t>785</t>
  </si>
  <si>
    <t>Coulsty (IRE) / Buzz Off Barroso (IRE)</t>
  </si>
  <si>
    <t>Buzz Off Barroso (IRE)</t>
  </si>
  <si>
    <t>Whistling Straits (FR)</t>
  </si>
  <si>
    <t>Coulsty (IRE) x Art of Gold (GB)</t>
  </si>
  <si>
    <t>Vendor (14000)</t>
  </si>
  <si>
    <t>Gr.C</t>
  </si>
  <si>
    <t>Coulsty (IRE) x Ballyvaughan (IRE)</t>
  </si>
  <si>
    <t>Texas Katie (GB)</t>
  </si>
  <si>
    <t>Coulsty (IRE) x Ellbeedee (IRE)</t>
  </si>
  <si>
    <t>Vendor (7000)</t>
  </si>
  <si>
    <t>418</t>
  </si>
  <si>
    <t>Cracksman (GB) / Act of War (ITY)</t>
  </si>
  <si>
    <t>Act of War (ITY)</t>
  </si>
  <si>
    <t>592</t>
  </si>
  <si>
    <t>Dandy Man (IRE) / Imasumaq (IRE)</t>
  </si>
  <si>
    <t>Imasumaq (IRE)</t>
  </si>
  <si>
    <t>623</t>
  </si>
  <si>
    <t>Dandy Man (IRE) / Lus Na Greine (IRE)</t>
  </si>
  <si>
    <t>Lus Na Greine (IRE)</t>
  </si>
  <si>
    <t>736</t>
  </si>
  <si>
    <t>Dandy Man (IRE) / The Nosey Parker (IRE)</t>
  </si>
  <si>
    <t>The Nosey Parker (IRE)</t>
  </si>
  <si>
    <t>Ms. Kerrie Leonard</t>
  </si>
  <si>
    <t>Dark Angel (IRE) x Flora Danica (IRE) 2023 Bl.F</t>
  </si>
  <si>
    <t>Vendor (100000)</t>
  </si>
  <si>
    <t>Dark Angel (IRE)Keota (USA)Gr.C</t>
  </si>
  <si>
    <t>Vendor (80000) / Karl &amp; Kelly Burke (PS)</t>
  </si>
  <si>
    <t>Dark Angel (IRE)Nawassi (GB)B.F</t>
  </si>
  <si>
    <t>Vendor (115000) / Highflyer Bloodstock (PS)</t>
  </si>
  <si>
    <t>Dark Angel (IRE)Planchart (USA)B.F</t>
  </si>
  <si>
    <t>Vendor (60000)</t>
  </si>
  <si>
    <t>130</t>
  </si>
  <si>
    <t>Dawn Approach (IRE) / Lonrach (IRE)</t>
  </si>
  <si>
    <t>Lonrach (IRE)</t>
  </si>
  <si>
    <t>356</t>
  </si>
  <si>
    <t>Earthlight (IRE) / Super City (FR)</t>
  </si>
  <si>
    <t>Super City (FR)</t>
  </si>
  <si>
    <t>Earthlight (IRE)Sun Lily (USA)B.C</t>
  </si>
  <si>
    <t>Not Sold (22000)</t>
  </si>
  <si>
    <t>Up Before Dawn (IRE)</t>
  </si>
  <si>
    <t>Zara (BRZ)</t>
  </si>
  <si>
    <t>625</t>
  </si>
  <si>
    <t>Elzaam (AUS) / Lyrical Attraction (IRE)</t>
  </si>
  <si>
    <t>Lyrical Attraction (IRE)</t>
  </si>
  <si>
    <t>728</t>
  </si>
  <si>
    <t>Elzaam (AUS) / Surface of Earth (USA)</t>
  </si>
  <si>
    <t>Surface of Earth (USA)</t>
  </si>
  <si>
    <t>Elzaam (AUS) x Arakans Secret (IRE)</t>
  </si>
  <si>
    <t>Not Sold (6000)</t>
  </si>
  <si>
    <t>Essential Quality (USA) x Comedy (IRE) 2023 B.F</t>
  </si>
  <si>
    <t>Essential Quality (USA)</t>
  </si>
  <si>
    <t>Vendor (75000)</t>
  </si>
  <si>
    <t>Teofilo (IRE) x Estiqbaal (GB)</t>
  </si>
  <si>
    <t>Vendor (4000)</t>
  </si>
  <si>
    <t>768</t>
  </si>
  <si>
    <t>Expert Eye (GB) / Are You Able (GB)</t>
  </si>
  <si>
    <t>Are You Able (GB)</t>
  </si>
  <si>
    <t>305</t>
  </si>
  <si>
    <t>Expert Eye (GB) / Sea Chorus (GB)</t>
  </si>
  <si>
    <t>Sea Chorus (GB)</t>
  </si>
  <si>
    <t>817</t>
  </si>
  <si>
    <t>Far Above (IRE) / Dujac (GB)</t>
  </si>
  <si>
    <t>Dujac (GB)</t>
  </si>
  <si>
    <t>829</t>
  </si>
  <si>
    <t>Far Above (IRE) / Evie Be Kool (IRE)</t>
  </si>
  <si>
    <t>Evie Be Kool (IRE)</t>
  </si>
  <si>
    <t>649</t>
  </si>
  <si>
    <t>Far Above (IRE) / Nadine (GB)</t>
  </si>
  <si>
    <t>Nadine (GB)</t>
  </si>
  <si>
    <t>677</t>
  </si>
  <si>
    <t>Far Above (IRE) / Pushkar (GB)</t>
  </si>
  <si>
    <t>Pushkar (GB)</t>
  </si>
  <si>
    <t>745</t>
  </si>
  <si>
    <t>Far Above (IRE) / Very Nice (GB)</t>
  </si>
  <si>
    <t>Very Nice (GB)</t>
  </si>
  <si>
    <t>521</t>
  </si>
  <si>
    <t>Far Above (IRE) / Day Creek (GB)</t>
  </si>
  <si>
    <t>Day Creek (GB)</t>
  </si>
  <si>
    <t>558</t>
  </si>
  <si>
    <t>Far Above (IRE) / Fireflies (IRE)</t>
  </si>
  <si>
    <t>Fireflies (IRE)</t>
  </si>
  <si>
    <t>Toffee Galore (GB)</t>
  </si>
  <si>
    <t>Boston Stables</t>
  </si>
  <si>
    <t>Far Above (IRE) x Drop Dead Gorgeous (FR)</t>
  </si>
  <si>
    <t>Supremacy (IRE) x Flame Keeper (IRE)</t>
  </si>
  <si>
    <t>Vendor (24000)</t>
  </si>
  <si>
    <t>Kodi Bear (IRE) x Flowers of Spring (IRE)</t>
  </si>
  <si>
    <t>Vendor (5000)</t>
  </si>
  <si>
    <t>Phoenix of Spain (IRE) x Fly On The Night (GB)</t>
  </si>
  <si>
    <t>Fly On The Night (GB)</t>
  </si>
  <si>
    <t>Galileo Gold (GB) x Forgiving Flower (GB)</t>
  </si>
  <si>
    <t>Padora Stud</t>
  </si>
  <si>
    <t>Ghaiyyath (IRE) x Fourth Way (IRE)</t>
  </si>
  <si>
    <t>Vendor (21000)</t>
  </si>
  <si>
    <t>Frankel (GB) x Big Brothers Pride (FR) 2023 B.F</t>
  </si>
  <si>
    <t>Not Sold (48000) / Jack Cantillon (PS)</t>
  </si>
  <si>
    <t>597</t>
  </si>
  <si>
    <t>Galileo Gold (GB) / Island Memory (GB)</t>
  </si>
  <si>
    <t>Island Memory (GB)</t>
  </si>
  <si>
    <t>615</t>
  </si>
  <si>
    <t>Galileo Gold (GB) / Ladysiy (FR)</t>
  </si>
  <si>
    <t>Ladysiy (FR)</t>
  </si>
  <si>
    <t>757</t>
  </si>
  <si>
    <t>Galileo Gold (GB) / You Should No (IRE)</t>
  </si>
  <si>
    <t>You Should No (IRE)</t>
  </si>
  <si>
    <t>570</t>
  </si>
  <si>
    <t>Galileo Gold (GB) / Gift Range (IRE)</t>
  </si>
  <si>
    <t>Gift Range (IRE)</t>
  </si>
  <si>
    <t>647</t>
  </si>
  <si>
    <t>Galileo Gold (GB) / Multi Grain (GB)</t>
  </si>
  <si>
    <t>Multi Grain (GB)</t>
  </si>
  <si>
    <t>Lot not sold</t>
  </si>
  <si>
    <t>782</t>
  </si>
  <si>
    <t>Galileo Gold (GB) / Black Water Grace (IRE)</t>
  </si>
  <si>
    <t>Black Water Grace (IRE)</t>
  </si>
  <si>
    <t>Commane Stud</t>
  </si>
  <si>
    <t>797</t>
  </si>
  <si>
    <t>Galileo Gold (GB) / Columbia Kid (IRE)</t>
  </si>
  <si>
    <t>Columbia Kid (IRE)</t>
  </si>
  <si>
    <t>Tip Fourteen (IRE)</t>
  </si>
  <si>
    <t>Tadkhirah (GB)</t>
  </si>
  <si>
    <t>439</t>
  </si>
  <si>
    <t>Galiway (GB) / Anoush (GER)</t>
  </si>
  <si>
    <t>Anoush (GER)</t>
  </si>
  <si>
    <t>229</t>
  </si>
  <si>
    <t>Ghaiyyath (IRE) / Peppard (GB)</t>
  </si>
  <si>
    <t>Peppard (GB)</t>
  </si>
  <si>
    <t>Cappagh Beg Stud</t>
  </si>
  <si>
    <t>Ghaiyyath (IRE) x Arabescatta (GB) 2023 B.F</t>
  </si>
  <si>
    <t>Vendor (27000) / Jack Thoroughbreds (PS)</t>
  </si>
  <si>
    <t>Ghaiyyath (IRE)Nocturnal Nemesis (GER)B.C</t>
  </si>
  <si>
    <t>Not Sold (48000)</t>
  </si>
  <si>
    <t>Aaraamm (USA)</t>
  </si>
  <si>
    <t>Foxland Stud Ltd</t>
  </si>
  <si>
    <t>815</t>
  </si>
  <si>
    <t>Gleneagles (IRE) / Duchess Dear (IRE)</t>
  </si>
  <si>
    <t>Duchess Dear (IRE)</t>
  </si>
  <si>
    <t>565</t>
  </si>
  <si>
    <t>Gleneagles (IRE) / Full Strength (FR)</t>
  </si>
  <si>
    <t>Full Strength (FR)</t>
  </si>
  <si>
    <t>Gleneagles (IRE)Miss Moon (FR)Ch.F</t>
  </si>
  <si>
    <t>380</t>
  </si>
  <si>
    <t>Gleneagles (IRE) / Trieste (GB)</t>
  </si>
  <si>
    <t>Trieste (GB)</t>
  </si>
  <si>
    <t>Knockcross Stud</t>
  </si>
  <si>
    <t>Gleneagles (IRE)Kalima (GB)B.C</t>
  </si>
  <si>
    <t>Not Sold (38000)</t>
  </si>
  <si>
    <t>Gleneagles (IRE)Salonlove (GER)B.F</t>
  </si>
  <si>
    <t>Stauffenberg Bloodstock</t>
  </si>
  <si>
    <t>Not Sold (95000)</t>
  </si>
  <si>
    <t>Gleneagles (IRE)Coquette (GB)</t>
  </si>
  <si>
    <t>Coquette (GB)</t>
  </si>
  <si>
    <t>Inns of Court (IRE) x Great Job (GB)</t>
  </si>
  <si>
    <t>Vendor (10000)</t>
  </si>
  <si>
    <t>Sands of Mali (FR) x Harmony Bay (IRE)</t>
  </si>
  <si>
    <t>416</t>
  </si>
  <si>
    <t>Havana Grey (GB) / Abyssinia (FR)</t>
  </si>
  <si>
    <t>Abyssinia (FR)</t>
  </si>
  <si>
    <t>275</t>
  </si>
  <si>
    <t>Havana Grey (GB) / Risaalaat (IRE)</t>
  </si>
  <si>
    <t>Risaalaat (IRE)</t>
  </si>
  <si>
    <t>Havana Grey (GB)How High The Sky (IRE)Gr.C</t>
  </si>
  <si>
    <t>425</t>
  </si>
  <si>
    <t>Havana Grey (GB) / Aladaala (IRE)</t>
  </si>
  <si>
    <t>Aladaala (IRE)</t>
  </si>
  <si>
    <t>Hello Youmzain (FR) x Freiheit (IRE) 2023 B.F</t>
  </si>
  <si>
    <t>Not Sold (42000)</t>
  </si>
  <si>
    <t>Ho Ho Bird (IRE)</t>
  </si>
  <si>
    <t>443</t>
  </si>
  <si>
    <t>Holy Roman Emperor (IRE) / Ape Attack (GB)</t>
  </si>
  <si>
    <t>Ape Attack (GB)</t>
  </si>
  <si>
    <t>Ice Storm (IRE)</t>
  </si>
  <si>
    <t>Iffraaj (GB)Kitty Jones (IRE)Ch.F</t>
  </si>
  <si>
    <t>Imperial Butterfly (IRE)</t>
  </si>
  <si>
    <t>Vendor (15000)</t>
  </si>
  <si>
    <t>In The Present (USA)</t>
  </si>
  <si>
    <t>589</t>
  </si>
  <si>
    <t>Inns of Court (IRE) / Idalia (IRE)</t>
  </si>
  <si>
    <t>Idalia (IRE)</t>
  </si>
  <si>
    <t>771</t>
  </si>
  <si>
    <t>Inns of Court (IRE) / Bamboo Queen (IRE)</t>
  </si>
  <si>
    <t>Bamboo Queen (IRE)</t>
  </si>
  <si>
    <t>819</t>
  </si>
  <si>
    <t>Inns of Court (IRE) / Dynalosca (USA)</t>
  </si>
  <si>
    <t>Dynalosca (USA)</t>
  </si>
  <si>
    <t>White Truffle (GB)</t>
  </si>
  <si>
    <t>593</t>
  </si>
  <si>
    <t>Invincible Army (IRE) / Indian Maiden (IRE)</t>
  </si>
  <si>
    <t>Indian Maiden (IRE)</t>
  </si>
  <si>
    <t>Twilight Mystery (GB)</t>
  </si>
  <si>
    <t>531</t>
  </si>
  <si>
    <t>Invincible Spirit (IRE) / Dramatista (IRE)</t>
  </si>
  <si>
    <t>Dramatista (IRE)</t>
  </si>
  <si>
    <t>Invincible Spirit (IRE)Shimmering Moment (USA)B.C</t>
  </si>
  <si>
    <t>662</t>
  </si>
  <si>
    <t>Invincible Spirit (IRE) / Obliviate (IRE)</t>
  </si>
  <si>
    <t>Obliviate (IRE)</t>
  </si>
  <si>
    <t>Hart Livery Farm &amp; Stud</t>
  </si>
  <si>
    <t>Jacquotte (IRE)</t>
  </si>
  <si>
    <t>Donaghmore Stables</t>
  </si>
  <si>
    <t>Jadeyra (GB)</t>
  </si>
  <si>
    <t>Vendor (17000)</t>
  </si>
  <si>
    <t>816</t>
  </si>
  <si>
    <t>James Garfield (IRE) / Duchess of Parma (GB)</t>
  </si>
  <si>
    <t>Duchess of Parma (GB)</t>
  </si>
  <si>
    <t>710</t>
  </si>
  <si>
    <t>James Garfield (IRE) / Silver Tide (USA)</t>
  </si>
  <si>
    <t>Silver Tide (USA)</t>
  </si>
  <si>
    <t>Jenny Lind (GB)</t>
  </si>
  <si>
    <t>Kameko (USA) x Apres Midi (IRE)</t>
  </si>
  <si>
    <t>Vendor (19000) / Knockgraffon Stables (PS)</t>
  </si>
  <si>
    <t>Keska (GB)</t>
  </si>
  <si>
    <t>696</t>
  </si>
  <si>
    <t>Kessaar (IRE) / Sapphire Diva (IRE)</t>
  </si>
  <si>
    <t>Sapphire Diva (IRE)</t>
  </si>
  <si>
    <t>810</t>
  </si>
  <si>
    <t>Kessaar (IRE) / Disco Angel (IRE)</t>
  </si>
  <si>
    <t>Disco Angel (IRE)</t>
  </si>
  <si>
    <t>Rockview Farm &amp; Bay View Stud</t>
  </si>
  <si>
    <t>336</t>
  </si>
  <si>
    <t>King of Change (GB) / Sounds of April (IRE)</t>
  </si>
  <si>
    <t>Sounds of April (IRE)</t>
  </si>
  <si>
    <t>546</t>
  </si>
  <si>
    <t>King of Change (GB) / Ellenor Gray (IRE)</t>
  </si>
  <si>
    <t>Ellenor Gray (IRE)</t>
  </si>
  <si>
    <t>637</t>
  </si>
  <si>
    <t>King of Change (GB) / Media Blitz (IRE)</t>
  </si>
  <si>
    <t>Media Blitz (IRE)</t>
  </si>
  <si>
    <t>Voice of Wisdom (IRE)</t>
  </si>
  <si>
    <t>Ploopluckfarm</t>
  </si>
  <si>
    <t>Coppelia (GER)</t>
  </si>
  <si>
    <t>Kingman (GB) x Flaming Rouge (USA) 2023 B.C</t>
  </si>
  <si>
    <t>Vendor (340000)</t>
  </si>
  <si>
    <t>438</t>
  </si>
  <si>
    <t>Kodi Bear (IRE) / Another Story (IRE)</t>
  </si>
  <si>
    <t>Another Story (IRE)</t>
  </si>
  <si>
    <t>Drumree Lodge Stud</t>
  </si>
  <si>
    <t>504</t>
  </si>
  <si>
    <t>Kodi Bear (IRE) / Controversy (GB)</t>
  </si>
  <si>
    <t>Controversy (GB)</t>
  </si>
  <si>
    <t>648</t>
  </si>
  <si>
    <t>Kodi Bear (IRE) / Myturn (IRE)</t>
  </si>
  <si>
    <t>Myturn (IRE)</t>
  </si>
  <si>
    <t>741</t>
  </si>
  <si>
    <t>Kodi Bear (IRE) / Tyriana (IRE)</t>
  </si>
  <si>
    <t>Tyriana (IRE)</t>
  </si>
  <si>
    <t>Kodi Bear (IRE) x Bristol Fashion (GB) 2023 Br.F</t>
  </si>
  <si>
    <t>Vendor (22000) / Meridian International (PS)</t>
  </si>
  <si>
    <t>177</t>
  </si>
  <si>
    <t>Kodi Bear (IRE) / Miss Oria (IRE)</t>
  </si>
  <si>
    <t>Miss Oria (IRE)</t>
  </si>
  <si>
    <t>272</t>
  </si>
  <si>
    <t>Kodi Bear (IRE) / Rhigolter Rose (IRE)</t>
  </si>
  <si>
    <t>Rhigolter Rose (IRE)</t>
  </si>
  <si>
    <t>676</t>
  </si>
  <si>
    <t>Kodi Bear (IRE) / Prominently (GB)</t>
  </si>
  <si>
    <t>Prominently (GB)</t>
  </si>
  <si>
    <t>Kodi Bear (IRE) x Aquarius Star (IRE)</t>
  </si>
  <si>
    <t>Kodi Bear (IRE) x Alice Thornton (GB)</t>
  </si>
  <si>
    <t>Kodi Bear (IRE) x Duchess of Foxland (IRE)</t>
  </si>
  <si>
    <t>Vendor (11000)</t>
  </si>
  <si>
    <t>Kodiac (GB) x Winter Beau (IRE) 2023 B.C</t>
  </si>
  <si>
    <t>Vendor (82000) / SackvilleDonald (PS)</t>
  </si>
  <si>
    <t>Kodiac (GB)Miss Mahalia (USA)B.F</t>
  </si>
  <si>
    <t>Vendor (36000)</t>
  </si>
  <si>
    <t>Kodiac (GB)Shagalla (GB)B.F</t>
  </si>
  <si>
    <t>Vendor (55000)</t>
  </si>
  <si>
    <t>767</t>
  </si>
  <si>
    <t>Kuroshio (AUS) / Another Situation (USA)</t>
  </si>
  <si>
    <t>Another Situation (USA)</t>
  </si>
  <si>
    <t>600</t>
  </si>
  <si>
    <t>Kuroshio (AUS) / Jane Austen (IRE)</t>
  </si>
  <si>
    <t>Jane Austen (IRE)</t>
  </si>
  <si>
    <t>716</t>
  </si>
  <si>
    <t>Kuroshio (AUS) / Spinaminnie (IRE)</t>
  </si>
  <si>
    <t>Spinaminnie (IRE)</t>
  </si>
  <si>
    <t>River Boyne (IRE)</t>
  </si>
  <si>
    <t>Lady Gio (IRE)</t>
  </si>
  <si>
    <t>Lon Dubh (IRE)</t>
  </si>
  <si>
    <t>Richard Ahern</t>
  </si>
  <si>
    <t>Vendor (6000)</t>
  </si>
  <si>
    <t>Lope de Vega (IRE) x Fresnel (GB) 2023 B.F</t>
  </si>
  <si>
    <t>230</t>
  </si>
  <si>
    <t>Lope Y Fernandez (IRE) / Perfect Number (GB)</t>
  </si>
  <si>
    <t>Perfect Number (GB)</t>
  </si>
  <si>
    <t>256</t>
  </si>
  <si>
    <t>Lope Y Fernandez (IRE) / Puzzled Look (GB)</t>
  </si>
  <si>
    <t>Puzzled Look (GB)</t>
  </si>
  <si>
    <t>294</t>
  </si>
  <si>
    <t>Lope Y Fernandez (IRE) / Saran (IRE)</t>
  </si>
  <si>
    <t>Saran (IRE)</t>
  </si>
  <si>
    <t>318</t>
  </si>
  <si>
    <t>Lope Y Fernandez (IRE) / She's So Flawless (IRE)</t>
  </si>
  <si>
    <t>She's So Flawless (IRE)</t>
  </si>
  <si>
    <t>495</t>
  </si>
  <si>
    <t>Lucky Vega (IRE) / Chantaleen (FR)</t>
  </si>
  <si>
    <t>Chantaleen (FR)</t>
  </si>
  <si>
    <t>119</t>
  </si>
  <si>
    <t>Lucky Vega (IRE) / Lake Moon (GB)</t>
  </si>
  <si>
    <t>Lake Moon (GB)</t>
  </si>
  <si>
    <t>Naglesborough Stud</t>
  </si>
  <si>
    <t>Lucky Vega (IRE) x Expressionism (IRE) 2023 Ch.F</t>
  </si>
  <si>
    <t>Vendor (50000) / Osborne Lodge Racing (PS)</t>
  </si>
  <si>
    <t>Lucky Vega (IRE)High Haven (IRE)Br.C</t>
  </si>
  <si>
    <t>469</t>
  </si>
  <si>
    <t>Lucky Vega (IRE) / Benefaction (IRE)</t>
  </si>
  <si>
    <t>Benefaction (IRE)</t>
  </si>
  <si>
    <t>Lucky Vega (IRE) x Equanimity (IRE) 2023 Ch.F</t>
  </si>
  <si>
    <t>The Sky Is Blazing (IRE)</t>
  </si>
  <si>
    <t>582</t>
  </si>
  <si>
    <t>Magna Grecia (IRE) / Heliosphere (USA)</t>
  </si>
  <si>
    <t>Heliosphere (USA)</t>
  </si>
  <si>
    <t>430</t>
  </si>
  <si>
    <t>Magna Grecia (IRE) / Almeria (GER)</t>
  </si>
  <si>
    <t>Almeria (GER)</t>
  </si>
  <si>
    <t>Dancing Approach (GB)</t>
  </si>
  <si>
    <t>Magna Grecia (IRE)Caribbean Ace (IRE)</t>
  </si>
  <si>
    <t>Caribbean Ace (IRE)</t>
  </si>
  <si>
    <t>Vendor (22000)</t>
  </si>
  <si>
    <t>453</t>
  </si>
  <si>
    <t>Make Believe (GB) / Asombrosa (IRE)</t>
  </si>
  <si>
    <t>Asombrosa (IRE)</t>
  </si>
  <si>
    <t>525</t>
  </si>
  <si>
    <t>Make Believe (GB) / Diva (GER)</t>
  </si>
  <si>
    <t>Diva (GER)</t>
  </si>
  <si>
    <t>Archersgrove Bloodstock</t>
  </si>
  <si>
    <t>551</t>
  </si>
  <si>
    <t>Make Believe (GB) / Escamila (IRE)</t>
  </si>
  <si>
    <t>Escamila (IRE)</t>
  </si>
  <si>
    <t>699</t>
  </si>
  <si>
    <t>Make Believe (GB) / Say It Simple (GB)</t>
  </si>
  <si>
    <t>Say It Simple (GB)</t>
  </si>
  <si>
    <t>584</t>
  </si>
  <si>
    <t>Make Believe (GB) / Hidden Girl (IRE)</t>
  </si>
  <si>
    <t>Hidden Girl (IRE)</t>
  </si>
  <si>
    <t>Georgestown Farm</t>
  </si>
  <si>
    <t>Tidewalker (IRE)</t>
  </si>
  <si>
    <t>Make Believe (GB) x Empowermentofwomen (IRE)</t>
  </si>
  <si>
    <t>Moortown House Stud</t>
  </si>
  <si>
    <t>Vendor (9000)</t>
  </si>
  <si>
    <t>698</t>
  </si>
  <si>
    <t>Massaat (IRE) / Sava Sunrise (IRE)</t>
  </si>
  <si>
    <t>Massaat (IRE)</t>
  </si>
  <si>
    <t>Sava Sunrise (IRE)</t>
  </si>
  <si>
    <t>Mayson (GB) x Bint Aldar (GB)</t>
  </si>
  <si>
    <t>Mehmas (IRE) x Yes Oh Yes (USA) 2023 B.C</t>
  </si>
  <si>
    <t>Mehmas (IRE)Serena's Queen (IRE)Ch.F</t>
  </si>
  <si>
    <t>Mehmas (IRE)Surrey Storm (GB)B.F</t>
  </si>
  <si>
    <t>Vendor (25000)</t>
  </si>
  <si>
    <t>Mendelssohn (USA)Look At Me (IRE)B.C</t>
  </si>
  <si>
    <t>Mendelssohn (USA)</t>
  </si>
  <si>
    <t>Thanks Be (GB)</t>
  </si>
  <si>
    <t>555</t>
  </si>
  <si>
    <t>Nando Parrado (GB) / Eyes To Heaven (IRE)</t>
  </si>
  <si>
    <t>Eyes To Heaven (IRE)</t>
  </si>
  <si>
    <t>378</t>
  </si>
  <si>
    <t>Nando Parrado (GB) / Treasured (IRE)</t>
  </si>
  <si>
    <t>Treasured (IRE)</t>
  </si>
  <si>
    <t>751</t>
  </si>
  <si>
    <t>Nando Parrado (GB) / With A Twist (GB)</t>
  </si>
  <si>
    <t>With A Twist (GB)</t>
  </si>
  <si>
    <t>Nando Parrado (GB)Pretty Face (GB)B.C</t>
  </si>
  <si>
    <t>684</t>
  </si>
  <si>
    <t>Nando Parrado (GB) / Regal Selection (GB)</t>
  </si>
  <si>
    <t>Regal Selection (GB)</t>
  </si>
  <si>
    <t>Raflin Stud</t>
  </si>
  <si>
    <t>The Dylan Show (IRE)</t>
  </si>
  <si>
    <t>Tandragee (USA)</t>
  </si>
  <si>
    <t>Mareshah Stud</t>
  </si>
  <si>
    <t>Three D Alexander (IRE)</t>
  </si>
  <si>
    <t>Nando Parrado (GB) x Boldarra (USA)</t>
  </si>
  <si>
    <t>Stephen Fallon</t>
  </si>
  <si>
    <t>Not Sold (14000)</t>
  </si>
  <si>
    <t>Nazli (IRE)</t>
  </si>
  <si>
    <t>Vendor (35000)</t>
  </si>
  <si>
    <t>New Bay (GB) x Her Honour (IRE) 2023 B.F</t>
  </si>
  <si>
    <t>Vendor (240000)</t>
  </si>
  <si>
    <t>New Bay (GB) x Blissful Beauty (FR) 2023 B.F</t>
  </si>
  <si>
    <t>Not Sold (140000) / Gaelic Bloodstock (PS)</t>
  </si>
  <si>
    <t>New Bay (GB) x Wrood (USA) 2023 B.F</t>
  </si>
  <si>
    <t>Not Sold (190000)</t>
  </si>
  <si>
    <t>Night of Thunder (IRE) x Boyne River (GB) 2023 B.F</t>
  </si>
  <si>
    <t>Vendor (80000) / Greenhills Farm (PS)</t>
  </si>
  <si>
    <t>Night of Thunder (IRE) x Foxy Loxy (IRE) 2023 Ch.F</t>
  </si>
  <si>
    <t>Night of Thunder (IRE) x Contrary (IRE) 2023 Ch.C</t>
  </si>
  <si>
    <t>Not Sold (145000)</t>
  </si>
  <si>
    <t>Nina Bonita (IRE)</t>
  </si>
  <si>
    <t>542</t>
  </si>
  <si>
    <t>No Nay Never (USA) / Edna O'Brien (IRE)</t>
  </si>
  <si>
    <t>Edna O'Brien (IRE)</t>
  </si>
  <si>
    <t>No Nay Never (USA)Multilingual (GB)B.F</t>
  </si>
  <si>
    <t>Not Sold (170000)</t>
  </si>
  <si>
    <t>No Nay Never (USA)Single (FR)Ch.C</t>
  </si>
  <si>
    <t>Not Sold (37000)</t>
  </si>
  <si>
    <t>No Nay Never (USA) x Eithaar (GB) 2023 B.F</t>
  </si>
  <si>
    <t>Not Sold (78000)</t>
  </si>
  <si>
    <t>Nudge (GB)</t>
  </si>
  <si>
    <t>Vendor (12000)</t>
  </si>
  <si>
    <t>Nutkin (GB)</t>
  </si>
  <si>
    <t>Nyanga (IRE)</t>
  </si>
  <si>
    <t>Oasis Dream (GB)Pronouncement (USA)B.C</t>
  </si>
  <si>
    <t>Vendor (125000)</t>
  </si>
  <si>
    <t>Phoenix of Spain (IRE) x Essonite (IRE)</t>
  </si>
  <si>
    <t>Orange Pip (GB)</t>
  </si>
  <si>
    <t>Oussel Falls (GB)</t>
  </si>
  <si>
    <t>166</t>
  </si>
  <si>
    <t>Palace Pier (GB) / Merseybeat (GB)</t>
  </si>
  <si>
    <t>Merseybeat (GB)</t>
  </si>
  <si>
    <t>Palace Pier (GB) x Declaring Love (GB) 2023 B.C</t>
  </si>
  <si>
    <t>Vendor (50000) / Rabbah Bloodstock (PS)</t>
  </si>
  <si>
    <t>Party Angel (IRE)</t>
  </si>
  <si>
    <t>Yeomanstown Lodge Stud</t>
  </si>
  <si>
    <t>Perplexity (IRE)</t>
  </si>
  <si>
    <t>435</t>
  </si>
  <si>
    <t>Persian King (IRE) / Anfrati (IRE)</t>
  </si>
  <si>
    <t>Anfrati (IRE)</t>
  </si>
  <si>
    <t>Phoenix of Spain (IRE)Cinnamon Teal (IRE)</t>
  </si>
  <si>
    <t>Cinnamon Teal (IRE)</t>
  </si>
  <si>
    <t>210</t>
  </si>
  <si>
    <t>Pinatubo (IRE) / Noble Music (GER)</t>
  </si>
  <si>
    <t>Noble Music (GER)</t>
  </si>
  <si>
    <t>Pinatubo (IRE)Sleeping Beauty (IRE)B.F</t>
  </si>
  <si>
    <t>Not Sold (220000)</t>
  </si>
  <si>
    <t>Winter Halo (IRE)</t>
  </si>
  <si>
    <t>Profitable (IRE) x Alonsoa (IRE)</t>
  </si>
  <si>
    <t>Rachel Wall (IRE)</t>
  </si>
  <si>
    <t>610</t>
  </si>
  <si>
    <t>Raven's Pass (USA) / Lady Galio (IRE)</t>
  </si>
  <si>
    <t>Lady Galio (IRE)</t>
  </si>
  <si>
    <t>Ballyhast House Stud</t>
  </si>
  <si>
    <t>678</t>
  </si>
  <si>
    <t>Raven's Pass (USA) / Que Sera Sera (GB)</t>
  </si>
  <si>
    <t>Que Sera Sera (GB)</t>
  </si>
  <si>
    <t>680</t>
  </si>
  <si>
    <t>Raven's Pass (USA) / Real Magic (IRE)</t>
  </si>
  <si>
    <t>Real Magic (IRE)</t>
  </si>
  <si>
    <t>Coysteen House</t>
  </si>
  <si>
    <t>Realt Eile (IRE)</t>
  </si>
  <si>
    <t>Rockstar Night (IRE)</t>
  </si>
  <si>
    <t>Samaawaat (IRE)</t>
  </si>
  <si>
    <t>22</t>
  </si>
  <si>
    <t>Sands of Mali (FR) / Gear Shift (IRE)</t>
  </si>
  <si>
    <t>Gear Shift (IRE)</t>
  </si>
  <si>
    <t>211</t>
  </si>
  <si>
    <t>Sands of Mali (FR) / Nora Batty (GB)</t>
  </si>
  <si>
    <t>Nora Batty (GB)</t>
  </si>
  <si>
    <t>646</t>
  </si>
  <si>
    <t>Sands of Mali (FR) / Mosabaqa (IRE)</t>
  </si>
  <si>
    <t>Mosabaqa (IRE)</t>
  </si>
  <si>
    <t>Tintern (GB)</t>
  </si>
  <si>
    <t>Sands of Mali (FR)Cotton Camera (IRE)</t>
  </si>
  <si>
    <t>Cotton Camera (IRE)</t>
  </si>
  <si>
    <t>Sara Hammock (IRE)</t>
  </si>
  <si>
    <t>Satin Ribbon (GB)</t>
  </si>
  <si>
    <t>524</t>
  </si>
  <si>
    <t>Saxon Warrior (JPN) / Dierama (IRE)</t>
  </si>
  <si>
    <t>Dierama (IRE)</t>
  </si>
  <si>
    <t>372</t>
  </si>
  <si>
    <t>Saxon Warrior (JPN) / The Stalking Moon (IRE)</t>
  </si>
  <si>
    <t>The Stalking Moon (IRE)</t>
  </si>
  <si>
    <t>Saxon Warrior (JPN) x Espere (IRE) 2023 B.C</t>
  </si>
  <si>
    <t>Saxon Warrior (JPN)Monclaire (GER)B.F</t>
  </si>
  <si>
    <t>Vendor (52000)</t>
  </si>
  <si>
    <t>Saxon Warrior (JPN)Roman Venture (IRE)B.C</t>
  </si>
  <si>
    <t>Saxon Warrior (JPN)Qibla (GB)B.F</t>
  </si>
  <si>
    <t>Thalissa (IRE)</t>
  </si>
  <si>
    <t>Swordlestown Little</t>
  </si>
  <si>
    <t>Saxon Warrior (JPN) x Alabama Ashley (USA)</t>
  </si>
  <si>
    <t>Cherry Wine (IRE)</t>
  </si>
  <si>
    <t>Camogie (IRE)</t>
  </si>
  <si>
    <t>Sea The Moon (GER) x Donnybrook (IRE) 2023 B.C</t>
  </si>
  <si>
    <t>Sea The Moon (GER)Holy Salt (GB)B.C</t>
  </si>
  <si>
    <t>Vendor (115000) / Jakobsen &amp; Rasmussen (PS)</t>
  </si>
  <si>
    <t>61</t>
  </si>
  <si>
    <t>Sea The Moon (GER) / I Am (IRE)</t>
  </si>
  <si>
    <t>I Am (IRE)</t>
  </si>
  <si>
    <t>Sea The Stars (IRE) x Viztoria (IRE) 2023 B.C</t>
  </si>
  <si>
    <t>Sea The Stars (IRE)Road Tosky (IRE)B.C</t>
  </si>
  <si>
    <t>Not Sold (195000)</t>
  </si>
  <si>
    <t>Seafaring (IRE)</t>
  </si>
  <si>
    <t>Secret Quest (GB)</t>
  </si>
  <si>
    <t>Sergei Prokofiev (CAN) x Aquarius (IRE) 2023 B.C</t>
  </si>
  <si>
    <t>Vendor (25000) / Grangecoor Farm (PS)</t>
  </si>
  <si>
    <t>Sergei Prokofiev (CAN) x Dinaria (IRE) 2023 B.C</t>
  </si>
  <si>
    <t>Sergei Prokofiev (CAN) x Woke Media (USA) 2023 B.C</t>
  </si>
  <si>
    <t>Vendor (50000) / SackvilleDonald/Manor House Stable (PS)</t>
  </si>
  <si>
    <t>Sergei Prokofiev (CAN)Party Rebel (IRE)B.F</t>
  </si>
  <si>
    <t>Vendor (20000) / Highflyer Bloodstock (PS)</t>
  </si>
  <si>
    <t>679</t>
  </si>
  <si>
    <t>Shaman (IRE) / Queensbrydge (GB)</t>
  </si>
  <si>
    <t>Queensbrydge (GB)</t>
  </si>
  <si>
    <t>574</t>
  </si>
  <si>
    <t>Shaman (IRE) / Gold Tobougg (GB)</t>
  </si>
  <si>
    <t>Gold Tobougg (GB)</t>
  </si>
  <si>
    <t>Liscullen Stud</t>
  </si>
  <si>
    <t>697</t>
  </si>
  <si>
    <t>Shaman (IRE) / Sardenya (IRE)</t>
  </si>
  <si>
    <t>Sardenya (IRE)</t>
  </si>
  <si>
    <t>Shaman (IRE) x Bella Ophelia (IRE)</t>
  </si>
  <si>
    <t>Shaman (IRE) x Air of Mystery (GB)</t>
  </si>
  <si>
    <t>Not Sold (9000) / G&amp;J Bloodstock (PS)</t>
  </si>
  <si>
    <t>Shaman (IRE) x Dolores (GER)</t>
  </si>
  <si>
    <t>Shekiba (IRE)</t>
  </si>
  <si>
    <t>251</t>
  </si>
  <si>
    <t>Showcasing (GB) / Pride of Tipperary (IRE)</t>
  </si>
  <si>
    <t>Pride of Tipperary (IRE)</t>
  </si>
  <si>
    <t>Showcasing (GB) x Zeyran (IRE) 2023 Ch.C</t>
  </si>
  <si>
    <t>Wavebreak (GB)</t>
  </si>
  <si>
    <t>57</t>
  </si>
  <si>
    <t>Sioux Nation (USA) / Highway To Heaven (IRE)</t>
  </si>
  <si>
    <t>Highway To Heaven (IRE)</t>
  </si>
  <si>
    <t>349</t>
  </si>
  <si>
    <t>Sioux Nation (USA) / Strategise (IRE)</t>
  </si>
  <si>
    <t>Strategise (IRE)</t>
  </si>
  <si>
    <t>Sioux Nation (USA) x Beyond Dance (IRE) 2023 B.C</t>
  </si>
  <si>
    <t>Sioux Nation (USA) x Vivere (IRE) 2023 B.F</t>
  </si>
  <si>
    <t>Vendor (40000) / New Approach Bloodstock &amp; Diego Dettori (PS)</t>
  </si>
  <si>
    <t>795</t>
  </si>
  <si>
    <t>Sioux Nation (USA) / Clef de Voute (IRE)</t>
  </si>
  <si>
    <t>Clef de Voute (IRE)</t>
  </si>
  <si>
    <t>Sioux Nation (USA) x Dacio (USA) 2023 Br.C</t>
  </si>
  <si>
    <t>Not Sold (75000)</t>
  </si>
  <si>
    <t>Sioux Nation (USA) x Artisan Doue (IRE)</t>
  </si>
  <si>
    <t>Ruthstown Stables</t>
  </si>
  <si>
    <t>Not Sold (7500)</t>
  </si>
  <si>
    <t>Siyouni (FR)Let's Misbehave (IRE)B.F</t>
  </si>
  <si>
    <t>Vendor (80000)</t>
  </si>
  <si>
    <t>81A</t>
  </si>
  <si>
    <t>Siyouni (FR) x An Cailin Orga (IRE) 2023 B.F</t>
  </si>
  <si>
    <t>Not Sold (240000)</t>
  </si>
  <si>
    <t>753</t>
  </si>
  <si>
    <t>Smooth Daddy (USA) / Worlds Apart (IRE)</t>
  </si>
  <si>
    <t>Worlds Apart (IRE)</t>
  </si>
  <si>
    <t>789</t>
  </si>
  <si>
    <t>Smooth Daddy (USA) / Case of The Ex (FR)</t>
  </si>
  <si>
    <t>Case of The Ex (FR)</t>
  </si>
  <si>
    <t>754</t>
  </si>
  <si>
    <t>Soldier's Call (GB) / Wu Zetian (GB)</t>
  </si>
  <si>
    <t>Wu Zetian (GB)</t>
  </si>
  <si>
    <t>755</t>
  </si>
  <si>
    <t>Soldier's Call (GB) / Xena (IRE)</t>
  </si>
  <si>
    <t>Xena (IRE)</t>
  </si>
  <si>
    <t>682</t>
  </si>
  <si>
    <t>Soldier's Call (GB) / Red Sheila (IRE)</t>
  </si>
  <si>
    <t>Red Sheila (IRE)</t>
  </si>
  <si>
    <t>Circular Road Stables</t>
  </si>
  <si>
    <t>Soldier's Call (GB)Boucheron (GB)</t>
  </si>
  <si>
    <t>Boucheron (GB)</t>
  </si>
  <si>
    <t>Sottsass (FR) x Consolida (GB) 2023 B.C</t>
  </si>
  <si>
    <t>Sottsass (FR)Silver Rain (FR)Ch.F</t>
  </si>
  <si>
    <t>Vendor (40000) / BMS Pegza (PS)</t>
  </si>
  <si>
    <t>Tranquil Spirit (IRE)</t>
  </si>
  <si>
    <t>Sottsass (FR)Boundless Joy (AUS)</t>
  </si>
  <si>
    <t>Boundless Joy (AUS)</t>
  </si>
  <si>
    <t>261</t>
  </si>
  <si>
    <t>Space Blues (IRE) / Quick Chat (USA)</t>
  </si>
  <si>
    <t>Quick Chat (USA)</t>
  </si>
  <si>
    <t>Space Blues (IRE) x Duchess of Danzig (GER) 2023 Ch.C</t>
  </si>
  <si>
    <t>Space Blues (IRE) x Elegant Maxime (FR) 2023 B.F</t>
  </si>
  <si>
    <t>Not Sold (19000)</t>
  </si>
  <si>
    <t>Space Blues (IRE) x Balzora (FR)</t>
  </si>
  <si>
    <t>St Mark's Basilica (FR)Monroe Bay (IRE)B.C</t>
  </si>
  <si>
    <t>St Mark's Basilica (FR)Monya (IRE)B.C</t>
  </si>
  <si>
    <t>Vendor (30000) / Creighton Schwartz Bloodstock (PS)</t>
  </si>
  <si>
    <t>St Mark's Basilica (FR)Step Sequence (GB)B.C</t>
  </si>
  <si>
    <t>Vendor (150000) / MV Magnier (PS)</t>
  </si>
  <si>
    <t>St Mark's Basilica (FR)Llew Law (GB)Ch.C</t>
  </si>
  <si>
    <t>Not Sold (60000) / Cuadra Mediterraneo (PS)</t>
  </si>
  <si>
    <t>St Mark's Basilica (FR) x Gadalka (USA) 2023 Ch.F</t>
  </si>
  <si>
    <t>Not Sold (65000)</t>
  </si>
  <si>
    <t>St Mark's Basilica (FR)Led Astray (GB)B.F</t>
  </si>
  <si>
    <t>St Mark's Basilica (FR) x Tanita (GB) 2023 B.F</t>
  </si>
  <si>
    <t xml:space="preserve">St Mark's Basilica (FR) </t>
  </si>
  <si>
    <t>Not Sold (85000)</t>
  </si>
  <si>
    <t>Star Bonita (IRE)</t>
  </si>
  <si>
    <t>777</t>
  </si>
  <si>
    <t>Starman (GB) / Beignet (IRE)</t>
  </si>
  <si>
    <t>Beignet (IRE)</t>
  </si>
  <si>
    <t>296</t>
  </si>
  <si>
    <t>Starman (GB) / Sashimi (IRE)</t>
  </si>
  <si>
    <t>Sashimi (IRE)</t>
  </si>
  <si>
    <t>Lounga Farm</t>
  </si>
  <si>
    <t>355</t>
  </si>
  <si>
    <t>Starman (GB) / Sunshine Fantasy (IRE)</t>
  </si>
  <si>
    <t>Sunshine Fantasy (IRE)</t>
  </si>
  <si>
    <t>Starman (GB) x Bebhinn (USA) 2023 B.F</t>
  </si>
  <si>
    <t>Vendor (38000) / Quirke BS / Fosnic Racing (PS)</t>
  </si>
  <si>
    <t>20</t>
  </si>
  <si>
    <t>Starman (GB) / Gala Style (IRE)</t>
  </si>
  <si>
    <t>Gala Style (IRE)</t>
  </si>
  <si>
    <t>40</t>
  </si>
  <si>
    <t>Starman (GB) / Hadba (IRE)</t>
  </si>
  <si>
    <t>Hadba (IRE)</t>
  </si>
  <si>
    <t>529</t>
  </si>
  <si>
    <t>Starman (GB) / Don'tyouwantmebaby (IRE)</t>
  </si>
  <si>
    <t>Don'tyouwantmebaby (IRE)</t>
  </si>
  <si>
    <t>609</t>
  </si>
  <si>
    <t>Starman (GB) / Lady Emly (IRE)</t>
  </si>
  <si>
    <t>Lady Emly (IRE)</t>
  </si>
  <si>
    <t>Starman (GB) x All To Do With It (IRE) 2023 B.C</t>
  </si>
  <si>
    <t>Starman (GB) x Hateel (IRE) 2023 B.C</t>
  </si>
  <si>
    <t>Not Sold (38000) / Highflyer Bloodstock (PS)</t>
  </si>
  <si>
    <t>What Endures (IRE)</t>
  </si>
  <si>
    <t>Zenara (IRE)</t>
  </si>
  <si>
    <t>Starman (GB)Champagne Anyway (FR)</t>
  </si>
  <si>
    <t>Champagne Anyway (FR)</t>
  </si>
  <si>
    <t>Spencer Sales</t>
  </si>
  <si>
    <t>Starman (GB) x Elphin (GB)</t>
  </si>
  <si>
    <t>288</t>
  </si>
  <si>
    <t>Starspangledbanner (AUS) / Sabi River (GB)</t>
  </si>
  <si>
    <t>Sabi River (GB)</t>
  </si>
  <si>
    <t>Starspangledbanner (AUS)Lady Clinch (IRE)B.F</t>
  </si>
  <si>
    <t>Vendor (50000) / Linehan Bloodstock (PS)</t>
  </si>
  <si>
    <t>Starspangledbanner (AUS)Moon Palace (IRE)B.F</t>
  </si>
  <si>
    <t>Vendor (65000) / New Approach Bloodstock/Diego Dettori (PS)</t>
  </si>
  <si>
    <t>364</t>
  </si>
  <si>
    <t>Starspangledbanner (AUS) / Tansania (GER)</t>
  </si>
  <si>
    <t>Tansania (GER)</t>
  </si>
  <si>
    <t>Starspangledbanner (AUS) x Ejaazah (IRE) 2023 B.F</t>
  </si>
  <si>
    <t>Suedehead (GB)</t>
  </si>
  <si>
    <t>Super Vega (IRE)</t>
  </si>
  <si>
    <t>462</t>
  </si>
  <si>
    <t>Supremacy (IRE) / Balqaa (USA)</t>
  </si>
  <si>
    <t>Balqaa (USA)</t>
  </si>
  <si>
    <t>814</t>
  </si>
  <si>
    <t>Supremacy (IRE) / Dream Sleep (GB)</t>
  </si>
  <si>
    <t>Dream Sleep (GB)</t>
  </si>
  <si>
    <t>Supremacy (IRE) x Dame Shirley (GB) 2023 B.C</t>
  </si>
  <si>
    <t>Vendor (50000) / Nigel Tinkler / Jamie Piggott (PS)</t>
  </si>
  <si>
    <t>Supremacy (IRE)Mary Boleyn (IRE)B.C</t>
  </si>
  <si>
    <t>Vendor (30000) / John Bourke (PS)</t>
  </si>
  <si>
    <t>84</t>
  </si>
  <si>
    <t>Supremacy (IRE) / Kaftan (GB)</t>
  </si>
  <si>
    <t>Kaftan (GB)</t>
  </si>
  <si>
    <t>161</t>
  </si>
  <si>
    <t>Supremacy (IRE) / Mawu (FR)</t>
  </si>
  <si>
    <t>Mawu (FR)</t>
  </si>
  <si>
    <t>188</t>
  </si>
  <si>
    <t>Supremacy (IRE) / More Respect (IRE)</t>
  </si>
  <si>
    <t>More Respect (IRE)</t>
  </si>
  <si>
    <t>327</t>
  </si>
  <si>
    <t>Supremacy (IRE) / Ski Slope (GB)</t>
  </si>
  <si>
    <t>Ski Slope (GB)</t>
  </si>
  <si>
    <t>Supremacy (IRE) x Beylerbey (USA)</t>
  </si>
  <si>
    <t>Supremacy (IRE) x Amber Spark (IRE)</t>
  </si>
  <si>
    <t>Supremacy (IRE) x Amurra (GB)</t>
  </si>
  <si>
    <t>Sway Me Now (USA)</t>
  </si>
  <si>
    <t>Sweet Forgetme Not (IRE)</t>
  </si>
  <si>
    <t>450</t>
  </si>
  <si>
    <t>Ten Sovereigns (IRE) / Arosa (IRE)</t>
  </si>
  <si>
    <t>Arosa (IRE)</t>
  </si>
  <si>
    <t>Ten Sovereigns (IRE) x Valle de La Luna (GB) 2023 B.C</t>
  </si>
  <si>
    <t>Ten Sovereigns (IRE) x Alumni Award (GB)</t>
  </si>
  <si>
    <t>Turning Top (IRE)</t>
  </si>
  <si>
    <t>Teofilo (IRE) x Wisteria Girl (IRE) 2023 Ch.C</t>
  </si>
  <si>
    <t>Not Sold (28000) / Avenue Bloodstock (PS)</t>
  </si>
  <si>
    <t>Teofilo (IRE)Cirin Toinne (IRE)</t>
  </si>
  <si>
    <t>Cirin Toinne (IRE)</t>
  </si>
  <si>
    <t>36</t>
  </si>
  <si>
    <t>Territories (IRE) / Grey Sky Blue (IRE)</t>
  </si>
  <si>
    <t>Grey Sky Blue (IRE)</t>
  </si>
  <si>
    <t>659</t>
  </si>
  <si>
    <t>The Irish Rover (IRE) / Noble Descent (GB)</t>
  </si>
  <si>
    <t>Noble Descent (GB)</t>
  </si>
  <si>
    <t>813</t>
  </si>
  <si>
    <t>Time Test (GB) / Dream Queen (IRE)</t>
  </si>
  <si>
    <t>Dream Queen (IRE)</t>
  </si>
  <si>
    <t>173</t>
  </si>
  <si>
    <t>Time Test (GB) / Miss Cogent (IRE)</t>
  </si>
  <si>
    <t>Miss Cogent (IRE)</t>
  </si>
  <si>
    <t>673</t>
  </si>
  <si>
    <t>U S Navy Flag (USA) / Petits Potins (IRE)</t>
  </si>
  <si>
    <t>Petits Potins (IRE)</t>
  </si>
  <si>
    <t>U S Navy Flag (USA) x Awesome Kitty (IRE)</t>
  </si>
  <si>
    <t>Bright Birdie (IRE)</t>
  </si>
  <si>
    <t>Not Sold (7000)</t>
  </si>
  <si>
    <t>Ubettabelieveit (IRE) x Betty Brook (IRE)</t>
  </si>
  <si>
    <t>534</t>
  </si>
  <si>
    <t>Ulysses (IRE) / Dubai Cyclone (USA)</t>
  </si>
  <si>
    <t>Dubai Cyclone (USA)</t>
  </si>
  <si>
    <t>712</t>
  </si>
  <si>
    <t>Ulysses (IRE) / Skarbek (GB)</t>
  </si>
  <si>
    <t>Skarbek (GB)</t>
  </si>
  <si>
    <t>Rooghaun Stud</t>
  </si>
  <si>
    <t>Ulysses (IRE) x Tallow (IRE) 2023 B.C</t>
  </si>
  <si>
    <t xml:space="preserve">Ulysses (IRE) </t>
  </si>
  <si>
    <t>Vendor (50000) / Karl &amp; Kelly Burke (PS)</t>
  </si>
  <si>
    <t>Uncle Mo (USA)Romanticize (USA)B.F</t>
  </si>
  <si>
    <t>Uncle Mo (USA)</t>
  </si>
  <si>
    <t>Padma (GB)</t>
  </si>
  <si>
    <t>Waldgeist (GB)Crimson Lass (IRE)</t>
  </si>
  <si>
    <t>Crimson Lass (IRE)</t>
  </si>
  <si>
    <t>535</t>
  </si>
  <si>
    <t>Way To Paris (GB) / Dubai's Success (GB)</t>
  </si>
  <si>
    <t>Way To Paris (GB)</t>
  </si>
  <si>
    <t>Dubai's Success (GB)</t>
  </si>
  <si>
    <t>Wooded (IRE) x Alanannda (IRE)</t>
  </si>
  <si>
    <t>Not Sold (4500)</t>
  </si>
  <si>
    <t>Wootton Bassett (GB) x Flora (IRE) 2023 B.F</t>
  </si>
  <si>
    <t>Wootton Bassett (GB)Sarrocchi (IRE)B.F</t>
  </si>
  <si>
    <t>Not Sold (120000) / JCH Bloodstock (PS)</t>
  </si>
  <si>
    <t>Wootton Bassett (GB) x Aquamarine (JPN) 2023 B.F</t>
  </si>
  <si>
    <t>Not Sold (95000) / Not sold (PS)</t>
  </si>
  <si>
    <t>5A</t>
  </si>
  <si>
    <t>Wootton Bassett (GB) x Thai Haku (IRE) 2023 B.C</t>
  </si>
  <si>
    <t xml:space="preserve">Wootton Bassett (GB) </t>
  </si>
  <si>
    <t>Not Sold (95000) / Derryconnor Stud (PS)</t>
  </si>
  <si>
    <t>Zorka (FR)</t>
  </si>
  <si>
    <t>Zorra Chope (FR)</t>
  </si>
  <si>
    <t>Zoustar (AUS) x Felissa (GER) 2023 B.C</t>
  </si>
  <si>
    <t>Vendor (45000)</t>
  </si>
  <si>
    <t>Gregorian (IRE) x Ho Ho Bird (IRE)</t>
  </si>
  <si>
    <t>Invincible Army (IRE) x Lady Nancy (IRE)</t>
  </si>
  <si>
    <t>Invincible Army</t>
  </si>
  <si>
    <t>Invincible Army (IRE) x Ice Storm (IRE)</t>
  </si>
  <si>
    <t>Kodi Bear (IRE) x Super Vega (IRE)</t>
  </si>
  <si>
    <t>Magna Grecia (IRE) x Sophelanka (GB)</t>
  </si>
  <si>
    <t>Nando Parrado (GB) x Style Endures (FR)</t>
  </si>
  <si>
    <t>Nando Parrado (GB) x Sweet Forgetme Not (IRE)</t>
  </si>
  <si>
    <t>Nando Parrado (GB) x Nina Bonita (IRE)</t>
  </si>
  <si>
    <t>Nando Parrado (GB) x Secret Quest (GB)</t>
  </si>
  <si>
    <t>Phoenix of Spain (IRE) x Mount McLeod (IRE)</t>
  </si>
  <si>
    <t>Not Sold (16000)</t>
  </si>
  <si>
    <t>Alkumait (GB) x Mahsooba (USA)</t>
  </si>
  <si>
    <t>Awtaad (IRE) x Party Angel (IRE)</t>
  </si>
  <si>
    <t>Bungle Inthejungle (GB) x Nyanga (IRE)</t>
  </si>
  <si>
    <t>Bungle Inthejungle (GB) x Manama (IRE)</t>
  </si>
  <si>
    <t>Churchill (IRE) x Lucht Na Gaeilge (IRE)</t>
  </si>
  <si>
    <t>Not Sold (40000)</t>
  </si>
  <si>
    <t>Churchill (IRE) x Jadeyra (GB)</t>
  </si>
  <si>
    <t>Churchill (IRE) x Rockstar Night (IRE)</t>
  </si>
  <si>
    <t>Cotai Glory (GB) x Robyn Dear (IRE)</t>
  </si>
  <si>
    <t>B..C</t>
  </si>
  <si>
    <t>Cotai Glory (GB) x Lady Lockwood (GB)</t>
  </si>
  <si>
    <t>Cotai Glory (GB) x Nudge (GB)</t>
  </si>
  <si>
    <t>Cotai Glory (GB) x Imperial Butterfly (IRE)</t>
  </si>
  <si>
    <t>Cotai Glory (GB) x Realt Eile (IRE)</t>
  </si>
  <si>
    <t>Cotai Glory (GB) x Orange Pip (GB)</t>
  </si>
  <si>
    <t>Cotai Glory (GB) x Jacquotte (IRE)</t>
  </si>
  <si>
    <t>Coulsty (IRE) x Kafaala (IRE)</t>
  </si>
  <si>
    <t>Dark Angel (IRE) x Padma (GB)</t>
  </si>
  <si>
    <t>Earthlight (IRE) x Star Bonita (IRE)</t>
  </si>
  <si>
    <t>Earthlight (IRE) x Keska (GB)</t>
  </si>
  <si>
    <t>Elzaam (AUS) x Imtidaad (USA)</t>
  </si>
  <si>
    <t>Elzaam (AUS) x Satin Ribbon (GB)</t>
  </si>
  <si>
    <t>Galileo Gold (GB) x Rachel Wall (IRE)</t>
  </si>
  <si>
    <t>Profitable (IRE) x Prying Pandora (FR)</t>
  </si>
  <si>
    <t>Profitable (IRE) x Masai Queen (IRE)</t>
  </si>
  <si>
    <t>Profitable (IRE) x Ma Bella Paola (FR)</t>
  </si>
  <si>
    <t>River Boyne (IRE) x Lady Gio (IRE)</t>
  </si>
  <si>
    <t>River Boyne (IRE) x Nutkin (GB)</t>
  </si>
  <si>
    <t>Shaman (IRE) x Marise (IRE)</t>
  </si>
  <si>
    <t>Soldier's Call (GB) x Suedehead (GB)</t>
  </si>
  <si>
    <t>Soldier's Call (GB) x Samaawaat (IRE)</t>
  </si>
  <si>
    <t>St Mark's Basilica (FR) x Perplexity (IRE)</t>
  </si>
  <si>
    <t>Supremacy (IRE) x Oonagh (IRE)</t>
  </si>
  <si>
    <t>Ten Sovereigns (IRE) x Pilageya (IRE)</t>
  </si>
  <si>
    <t>Ten Sovereigns (IRE) x Nazli (IRE)</t>
  </si>
  <si>
    <t>Teofilo (IRE) x Sway Me Now (USA)</t>
  </si>
  <si>
    <t>U S Navy Flag (USA) x Lon Dubh (IRE)</t>
  </si>
  <si>
    <t>Ubettabelieveit (IRE) x Lost Comet (IRE)</t>
  </si>
  <si>
    <t>Ulysses (IRE) x In The Present (USA)</t>
  </si>
  <si>
    <t>Waldgeist (GB) x Shekiba (IRE)</t>
  </si>
  <si>
    <t>Waldgeist (GB) x Jenny Lind (GB)</t>
  </si>
  <si>
    <t>Waldgeist (GB) x Oussel Falls (GB)</t>
  </si>
  <si>
    <t>33</t>
  </si>
  <si>
    <t>&amp;mdash;</t>
  </si>
  <si>
    <t/>
  </si>
  <si>
    <t>Lot Withdrawn</t>
  </si>
  <si>
    <t>122</t>
  </si>
  <si>
    <t>Aclaim (IRE) / Late Romance (USA)</t>
  </si>
  <si>
    <t>Late Romance (USA)</t>
  </si>
  <si>
    <t>Storm Cat (USA)</t>
  </si>
  <si>
    <t>9</t>
  </si>
  <si>
    <t>Ardad (IRE) / Fire Orchid (GB)</t>
  </si>
  <si>
    <t>Fire Orchid (GB)</t>
  </si>
  <si>
    <t>394</t>
  </si>
  <si>
    <t>Arizona (IRE) / Waitingonafriend (IRE)</t>
  </si>
  <si>
    <t>Waitingonafriend (IRE)</t>
  </si>
  <si>
    <t>585</t>
  </si>
  <si>
    <t>Arizona (IRE) / High Savannah (IRE)</t>
  </si>
  <si>
    <t>High Savannah (IRE)</t>
  </si>
  <si>
    <t>Heathstown Farm</t>
  </si>
  <si>
    <t>186</t>
  </si>
  <si>
    <t>Awtaad (IRE) / Moqla (GB)</t>
  </si>
  <si>
    <t>Moqla (GB)</t>
  </si>
  <si>
    <t>168</t>
  </si>
  <si>
    <t>Bated Breath (GB) / Midweek (GB)</t>
  </si>
  <si>
    <t>Midweek (GB)</t>
  </si>
  <si>
    <t>Motivator (GB)</t>
  </si>
  <si>
    <t>234</t>
  </si>
  <si>
    <t>Bated Breath (GB) / Photographic (GB)</t>
  </si>
  <si>
    <t>Photographic (GB)</t>
  </si>
  <si>
    <t>236</t>
  </si>
  <si>
    <t>Blue Point (IRE) / Pile Ou Face (IRE)</t>
  </si>
  <si>
    <t>Pile Ou Face (IRE)</t>
  </si>
  <si>
    <t>Cloney Stud</t>
  </si>
  <si>
    <t>702</t>
  </si>
  <si>
    <t>Bungle Inthejungle (GB) / Selfless (GB)</t>
  </si>
  <si>
    <t>Selfless (GB)</t>
  </si>
  <si>
    <t>71</t>
  </si>
  <si>
    <t>Calyx (GB) / Indigo River (IRE)</t>
  </si>
  <si>
    <t>Indigo River (IRE)</t>
  </si>
  <si>
    <t>259</t>
  </si>
  <si>
    <t>Calyx (GB) / Queen of Dunsany (IRE)</t>
  </si>
  <si>
    <t>Queen of Dunsany (IRE)</t>
  </si>
  <si>
    <t>Most Improved (IRE)</t>
  </si>
  <si>
    <t>798</t>
  </si>
  <si>
    <t>Circus Maximus (IRE) / Come Softly (GB)</t>
  </si>
  <si>
    <t>Come Softly (GB)</t>
  </si>
  <si>
    <t>595</t>
  </si>
  <si>
    <t>Cotai Glory (GB) / Interweave (GB)</t>
  </si>
  <si>
    <t>Interweave (GB)</t>
  </si>
  <si>
    <t>701</t>
  </si>
  <si>
    <t>Cotai Glory (GB) / Sea of Knowledge (IRE)</t>
  </si>
  <si>
    <t>Sea of Knowledge (IRE)</t>
  </si>
  <si>
    <t>171</t>
  </si>
  <si>
    <t>Coulsty (IRE) / Milly's Secret (IRE)</t>
  </si>
  <si>
    <t>Milly's Secret (IRE)</t>
  </si>
  <si>
    <t>571</t>
  </si>
  <si>
    <t>Coulsty (IRE) / Gizi Gazelle (IRE)</t>
  </si>
  <si>
    <t>Gizi Gazelle (IRE)</t>
  </si>
  <si>
    <t>602</t>
  </si>
  <si>
    <t>Coulsty (IRE) / Kardyls Hope (IRE)</t>
  </si>
  <si>
    <t>Kardyls Hope (IRE)</t>
  </si>
  <si>
    <t>Fath (USA)</t>
  </si>
  <si>
    <t>723</t>
  </si>
  <si>
    <t>Coulsty (IRE) / Style (IRE)</t>
  </si>
  <si>
    <t>Style (IRE)</t>
  </si>
  <si>
    <t>Ballyheashall Stud</t>
  </si>
  <si>
    <t>131</t>
  </si>
  <si>
    <t>Dark Angel (IRE) / Loreto (IRE)</t>
  </si>
  <si>
    <t>Loreto (IRE)</t>
  </si>
  <si>
    <t>652</t>
  </si>
  <si>
    <t>Footstepsinthesand (GB) / Nay No (IRE)</t>
  </si>
  <si>
    <t>Nay No (IRE)</t>
  </si>
  <si>
    <t>37</t>
  </si>
  <si>
    <t>Gleneagles (IRE) / Grey Waters (IRE)</t>
  </si>
  <si>
    <t>Grey Waters (IRE)</t>
  </si>
  <si>
    <t>169</t>
  </si>
  <si>
    <t>Gleneagles (IRE) / Mila's Dream (IRE)</t>
  </si>
  <si>
    <t>Mila's Dream (IRE)</t>
  </si>
  <si>
    <t>548</t>
  </si>
  <si>
    <t>Gleneagles (IRE) / Emirate Jewel (USA)</t>
  </si>
  <si>
    <t>Emirate Jewel (USA)</t>
  </si>
  <si>
    <t>561</t>
  </si>
  <si>
    <t>Gleneagles (IRE) / Flawless Beauty (GB)</t>
  </si>
  <si>
    <t>Excellent Art (GB)</t>
  </si>
  <si>
    <t>629</t>
  </si>
  <si>
    <t>Gregorian (IRE) / Magie Noire (IRE)</t>
  </si>
  <si>
    <t>Magie Noire (IRE)</t>
  </si>
  <si>
    <t>639</t>
  </si>
  <si>
    <t>Gregorian (IRE) / Methayel (IRE)</t>
  </si>
  <si>
    <t>Methayel (IRE)</t>
  </si>
  <si>
    <t>Araafa (IRE)</t>
  </si>
  <si>
    <t>Punchersgrange Stables</t>
  </si>
  <si>
    <t>792</t>
  </si>
  <si>
    <t>Iffraaj (GB) / Chloholteen (GB)</t>
  </si>
  <si>
    <t>Chloholteen (GB)</t>
  </si>
  <si>
    <t>527</t>
  </si>
  <si>
    <t>Invincible Spirit (IRE) / Dolcetto (IRE)</t>
  </si>
  <si>
    <t>Dolcetto (IRE)</t>
  </si>
  <si>
    <t>123</t>
  </si>
  <si>
    <t>Kodi Bear (IRE) / Lawless (IRE)</t>
  </si>
  <si>
    <t>Lawless (IRE)</t>
  </si>
  <si>
    <t>444</t>
  </si>
  <si>
    <t>Kodi Bear (IRE) / Appelina (DEN)</t>
  </si>
  <si>
    <t>Appelina (DEN)</t>
  </si>
  <si>
    <t>Appel Au Maitre (FR)</t>
  </si>
  <si>
    <t>299</t>
  </si>
  <si>
    <t>Lawman (FR) / Saying (USA)</t>
  </si>
  <si>
    <t>Saying (USA)</t>
  </si>
  <si>
    <t>549</t>
  </si>
  <si>
    <t>Lucky Vega (IRE) / Emreliya (IRE)</t>
  </si>
  <si>
    <t>Emreliya (IRE)</t>
  </si>
  <si>
    <t>406</t>
  </si>
  <si>
    <t>Palace Pier (GB) / Wonderfully (IRE)</t>
  </si>
  <si>
    <t>Wonderfully (IRE)</t>
  </si>
  <si>
    <t>345</t>
  </si>
  <si>
    <t>Sands of Mali (FR) / Spring Warning (IRE)</t>
  </si>
  <si>
    <t>Spring Warning (IRE)</t>
  </si>
  <si>
    <t>14</t>
  </si>
  <si>
    <t>Saxon Warrior (JPN) / Foreign Legionary (IRE)</t>
  </si>
  <si>
    <t>Foreign Legionary (IRE)</t>
  </si>
  <si>
    <t>367</t>
  </si>
  <si>
    <t>Sea The Stars (IRE) / Tayma (IRE)</t>
  </si>
  <si>
    <t>Tayma (IRE)</t>
  </si>
  <si>
    <t>218</t>
  </si>
  <si>
    <t>Sergei Prokofiev (CAN) / Oh Simple Thing (IRE)</t>
  </si>
  <si>
    <t>Oh Simple Thing (IRE)</t>
  </si>
  <si>
    <t>Fosterfield Lodge</t>
  </si>
  <si>
    <t>184</t>
  </si>
  <si>
    <t>Shaman (IRE) / Moldavite (IRE)</t>
  </si>
  <si>
    <t>Moldavite (IRE)</t>
  </si>
  <si>
    <t>135</t>
  </si>
  <si>
    <t>Sioux Nation (USA) / Lovelocks (IRE)</t>
  </si>
  <si>
    <t>Lovelocks (IRE)</t>
  </si>
  <si>
    <t>309</t>
  </si>
  <si>
    <t>Sioux Nation (USA) / Sefaat (GB)</t>
  </si>
  <si>
    <t>Sefaat (GB)</t>
  </si>
  <si>
    <t>Pondfield Stables</t>
  </si>
  <si>
    <t>461</t>
  </si>
  <si>
    <t>Soldier's Call (GB) / Ballybacka Lady (IRE)</t>
  </si>
  <si>
    <t>Ballybacka Lady (IRE)</t>
  </si>
  <si>
    <t>13</t>
  </si>
  <si>
    <t>Sottsass (FR) / Flying Fairies (IRE)</t>
  </si>
  <si>
    <t>Flying Fairies (IRE)</t>
  </si>
  <si>
    <t>395</t>
  </si>
  <si>
    <t>Sottsass (FR) / Wannie Mae (IRE)</t>
  </si>
  <si>
    <t>Wannie Mae (IRE)</t>
  </si>
  <si>
    <t>28</t>
  </si>
  <si>
    <t>Space Blues (IRE) / Glorification (GB)</t>
  </si>
  <si>
    <t>Glorification (GB)</t>
  </si>
  <si>
    <t>Foxfield Stud</t>
  </si>
  <si>
    <t>110</t>
  </si>
  <si>
    <t>Space Blues (IRE) / La Tulipe (FR)</t>
  </si>
  <si>
    <t>La Tulipe (FR)</t>
  </si>
  <si>
    <t>49</t>
  </si>
  <si>
    <t>Starman (GB) / Hello Bangkok (IRE)</t>
  </si>
  <si>
    <t>Hello Bangkok (IRE)</t>
  </si>
  <si>
    <t>203</t>
  </si>
  <si>
    <t>Starman (GB) / Nasimi (GB)</t>
  </si>
  <si>
    <t>Nasimi (GB)</t>
  </si>
  <si>
    <t>447</t>
  </si>
  <si>
    <t>Starman (GB) / Aretha (IRE)</t>
  </si>
  <si>
    <t>Aretha (IRE)</t>
  </si>
  <si>
    <t>693</t>
  </si>
  <si>
    <t>Starman (GB) / Russian Campaign (IRE)</t>
  </si>
  <si>
    <t>Russian Campaign (IRE)</t>
  </si>
  <si>
    <t>Barouche Stud (Ireland) Ltd</t>
  </si>
  <si>
    <t>709</t>
  </si>
  <si>
    <t>Starman (GB) / Silk Fan (IRE)</t>
  </si>
  <si>
    <t>Silk Fan (IRE)</t>
  </si>
  <si>
    <t>69</t>
  </si>
  <si>
    <t>Ten Sovereigns (IRE) / Impressive Victory (USA)</t>
  </si>
  <si>
    <t>Impressive Victory (USA)</t>
  </si>
  <si>
    <t>520</t>
  </si>
  <si>
    <t>Ten Sovereigns (IRE) / Dara's Girl (IRE)</t>
  </si>
  <si>
    <t>Dara's Girl (IRE)</t>
  </si>
  <si>
    <t>485</t>
  </si>
  <si>
    <t>Teofilo (IRE) / Cape Magic (IRE)</t>
  </si>
  <si>
    <t>Cape Magic (IRE)</t>
  </si>
  <si>
    <t>700</t>
  </si>
  <si>
    <t>Time Test (GB) / Scottish Jig (USA)</t>
  </si>
  <si>
    <t>Scottish Jig (USA)</t>
  </si>
  <si>
    <t>554</t>
  </si>
  <si>
    <t>Victor Ludorum (GB) / Extreme Green (GB)</t>
  </si>
  <si>
    <t>Extreme Green (GB)</t>
  </si>
  <si>
    <t>420</t>
  </si>
  <si>
    <t>Waldgeist (GB) / Agala (IRE)</t>
  </si>
  <si>
    <t>Agala (IRE)</t>
  </si>
  <si>
    <t>205</t>
  </si>
  <si>
    <t>Zelzal (FR) / Neko (FR)</t>
  </si>
  <si>
    <t>Neko (FR)</t>
  </si>
  <si>
    <t>Dubawi (IRE) x Dawn Wall (AUS) 2023 B.C</t>
  </si>
  <si>
    <t>WITHDRAWN</t>
  </si>
  <si>
    <t>Elzaam (AUS) x Babylonian (GB) 2023 B.C</t>
  </si>
  <si>
    <t>Kodi Bear (IRE) x Cravin Raven (USA) 2023 B.F</t>
  </si>
  <si>
    <t>Lope de Vega (IRE) x Transhumance (IRE) 2023 Ch.F</t>
  </si>
  <si>
    <t xml:space="preserve">Lope de Vega (IRE) </t>
  </si>
  <si>
    <t>Lope Y Fernandez (IRE) x Autumn Leaves (FR) 2023 B.C</t>
  </si>
  <si>
    <t>Mehmas (IRE) x Fabiolla (GB) 2023 B.C</t>
  </si>
  <si>
    <t>Mehmas (IRE) x Tecla (IRE) 2023 B.F</t>
  </si>
  <si>
    <t>New Bay (GB) x Feileacain (IRE) 2023 B.C</t>
  </si>
  <si>
    <t>Night of Thunder (IRE) x Blue Gardenia (IRE) 2023 B.C</t>
  </si>
  <si>
    <t>Oasis Dream (GB) x Aphrodite's Angel (IRE) 2023 Gr.C</t>
  </si>
  <si>
    <t>Space Blues (IRE) x Coco Rouge (IRE) 2023 Ch.F</t>
  </si>
  <si>
    <t>Starspangledbanner (AUS) x Broadway Duchess (IRE) 2023 Ch.F</t>
  </si>
  <si>
    <t>Wootton Bassett (GB) x Embellish (IRE) 2023 B.C</t>
  </si>
  <si>
    <t>Wootton Bassett (GB) x Fluff (IRE) 2023 B.F</t>
  </si>
  <si>
    <t>Acclamation (GB)Mathool (IRE)B.F</t>
  </si>
  <si>
    <t>Australia (GB)Pernica (GB)B.F</t>
  </si>
  <si>
    <t>Blue Point (IRE)Motheeba (USA)B.C</t>
  </si>
  <si>
    <t>Camelot (GB)Nobilis (GB)B.F</t>
  </si>
  <si>
    <t>Camelot (GB)Rain Or Shine (IRE)B.F</t>
  </si>
  <si>
    <t>Dark Angel (IRE)Pixeleen (GB)B.C</t>
  </si>
  <si>
    <t>Dark Angel (IRE)Rush (GB)B.C</t>
  </si>
  <si>
    <t>Earthlight (IRE)Stone Roses (IRE)Ch.C</t>
  </si>
  <si>
    <t>Earthlight (IRE)Sunday Sister (IRE)Ch.C</t>
  </si>
  <si>
    <t>Earthlight (IRE)Pollyana (IRE)B.F</t>
  </si>
  <si>
    <t>Frankel (GB)No Speak Alexander (IRE)B.C</t>
  </si>
  <si>
    <t>Frankel (GB)Shielding (GB)B.C</t>
  </si>
  <si>
    <t>Ghaiyyath (IRE)Royana (FR)B.F</t>
  </si>
  <si>
    <t>Conna Stud</t>
  </si>
  <si>
    <t>Havana Grey (GB)My Law (GB)B.C</t>
  </si>
  <si>
    <t>Havana Grey (GB)Scots Fern (GB)B.F</t>
  </si>
  <si>
    <t>Havana Grey (GB)Midnight Dance (IRE)Gr.F</t>
  </si>
  <si>
    <t>Havana Grey (GB)Style And Grace (IRE)B.C</t>
  </si>
  <si>
    <t>Inns of Court (IRE)Summer Flower (IRE)B.F</t>
  </si>
  <si>
    <t>Invincible Spirit (IRE)Knowing You (IRE)B.F</t>
  </si>
  <si>
    <t>Karakontie (JPN)La Lune (GB)Ch.C</t>
  </si>
  <si>
    <t>Karakontie (JPN)</t>
  </si>
  <si>
    <t>Lope Y Fernandez (IRE)Mistress Quickly (IRE)B.C</t>
  </si>
  <si>
    <t>Lucky Vega (IRE)Miss Keller (IRE)B.F</t>
  </si>
  <si>
    <t>New Bay (GB)Lunar Spirit (GB)B.C</t>
  </si>
  <si>
    <t>New Bay (GB)Rivercat (GB)B.C</t>
  </si>
  <si>
    <t>New Bay (GB)Red Line Alexander (IRE)B.F</t>
  </si>
  <si>
    <t>Sea The Stars (IRE)Rio Carnival (USA)B.C</t>
  </si>
  <si>
    <t>Sioux Nation (USA)Hint of A Tint (IRE)B.F</t>
  </si>
  <si>
    <t>Sottsass (FR)Mascha (FR)B.F</t>
  </si>
  <si>
    <t>Sottsass (FR)Planetary (IRE)Ch.F</t>
  </si>
  <si>
    <t>St Mark's Basilica (FR)Sweet Acclaim (IRE)Ch.C</t>
  </si>
  <si>
    <t>Ten Sovereigns (IRE)Laughing Lashes (USA)B.C</t>
  </si>
  <si>
    <t>Teofilo (IRE)Lady Springbank (IRE)B.F</t>
  </si>
  <si>
    <t>Three Graces (IRE) by Kingman (GB)Lady In Lights (IRE)B.F</t>
  </si>
  <si>
    <t>Three Graces (IRE) by Kingman (GB)</t>
  </si>
  <si>
    <t>Wootton Bassett (GB)Simply Incredible (IRE)B.C</t>
  </si>
  <si>
    <t>Wootton Bassett (GB)Magic Hour (IRE)B.F</t>
  </si>
  <si>
    <t>Wootton Bassett (GB)Queenscliff (IRE)B.F</t>
  </si>
  <si>
    <t>Third of March (IRE)</t>
  </si>
  <si>
    <t>Tiny Smile (IRE)</t>
  </si>
  <si>
    <t>Annshoon Stud</t>
  </si>
  <si>
    <t>Zoustar (AUS) x Aspasi (GB)</t>
  </si>
  <si>
    <t>Territories (IRE) x Bandelia (IRE)</t>
  </si>
  <si>
    <t>Footstepsinthesand (GB) x Barnet (GB)</t>
  </si>
  <si>
    <t>Sioux Nation (USA) x Blue Paraiba (IRE)</t>
  </si>
  <si>
    <t>Sands of Mali (FR) x Boca Dancer (IRE)</t>
  </si>
  <si>
    <t>Bridge of Peace (GB)</t>
  </si>
  <si>
    <t>Clenaghcastle Lady (IRE)</t>
  </si>
  <si>
    <t>Coolbane Stud</t>
  </si>
  <si>
    <t>Vadamos (FR) x Dusty Moon (GB)</t>
  </si>
  <si>
    <t>Waldgeist (GB) x Green Room (USA) 2023 B.C</t>
  </si>
  <si>
    <t>St Mark's Basilica (FR) x Espoir Et Bonheur (IRE)</t>
  </si>
  <si>
    <t>St Mark's Basilica (FR) x Fusion (IRE)</t>
  </si>
  <si>
    <t>Lope Y Fernandez (IRE) x Ghaaliya (IRE)</t>
  </si>
  <si>
    <t>Teofilo (IRE) x Haze (GB)</t>
  </si>
  <si>
    <t>Arizona (IRE) x Hidden Dream (FR)</t>
  </si>
  <si>
    <t>Russian Dream</t>
  </si>
  <si>
    <t>Summer Valley (GB)</t>
  </si>
  <si>
    <t>Hidden Dream (FR)</t>
  </si>
  <si>
    <t>Miss Myers (IRE)</t>
  </si>
  <si>
    <t>Nuclear Option (IRE)</t>
  </si>
  <si>
    <t>Riyaza (IRE)</t>
  </si>
  <si>
    <t>Mothers Finest (IRE)</t>
  </si>
  <si>
    <t>Sharapova (IRE)</t>
  </si>
  <si>
    <t>Michael's Song (IRE)</t>
  </si>
  <si>
    <t>Sheba Five (USA)</t>
  </si>
  <si>
    <t>Stormy Echo (GB)</t>
  </si>
  <si>
    <t>Moments Linger (IRE)</t>
  </si>
  <si>
    <t>Letscrackon (IRE)</t>
  </si>
  <si>
    <t>Liquid Gold (IRE)</t>
  </si>
  <si>
    <t>Lady Shanghai (IRE)</t>
  </si>
  <si>
    <t>Romantic View (GB)</t>
  </si>
  <si>
    <t>Oakley Girl (GB)</t>
  </si>
  <si>
    <t>€25,000 WITHDRAWN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</si>
</sst>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]#,##0"/>
    <numFmt numFmtId="165" formatCode="&quot;€&quot;#,##0"/>
    <numFmt numFmtId="166" formatCode="&quot;$&quot;#,##0"/>
    <numFmt numFmtId="167" formatCode="#,##0;;"/>
  </numFmts>
  <fonts count="16">
    <font>
      <sz val="10.0"/>
      <color rgb="FF000000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b/>
      <sz val="13.0"/>
      <color theme="1"/>
      <name val="Spectral"/>
    </font>
    <font>
      <sz val="13.0"/>
      <color theme="1"/>
      <name val="Spectral"/>
    </font>
    <font>
      <b/>
      <sz val="13.0"/>
      <color rgb="FFFFFFFF"/>
      <name val="Spectral"/>
    </font>
    <font>
      <sz val="13.0"/>
      <color rgb="FF171717"/>
      <name val="Spectral"/>
    </font>
    <font>
      <sz val="13.0"/>
      <color rgb="FF1F1F1F"/>
      <name val="Spectral"/>
    </font>
    <font>
      <b/>
      <sz val="13.0"/>
      <color rgb="FF002142"/>
      <name val="Spectral"/>
    </font>
    <font>
      <sz val="13.0"/>
      <color rgb="FF1155CC"/>
      <name val="Spectral"/>
    </font>
    <font>
      <sz val="13.0"/>
      <color rgb="FF000000"/>
      <name val="Spectral"/>
    </font>
    <font>
      <b/>
      <sz val="10.0"/>
      <color theme="1"/>
      <name val="Verdana"/>
    </font>
    <font>
      <sz val="10.0"/>
      <color theme="1"/>
      <name val="Verdana"/>
    </font>
    <font>
      <sz val="10.0"/>
      <color theme="1"/>
      <name val="Calibri"/>
      <scheme val="minor"/>
    </font>
    <font>
      <sz val="11.0"/>
      <color rgb="FF1F1F1F"/>
      <name val="&quot;Google Sans&quot;"/>
    </font>
    <font>
      <sz val="15.0"/>
      <color rgb="FF171717"/>
      <name val="Proxima-nova-a-bold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DCCCB"/>
        <bgColor rgb="FFCDCCCB"/>
      </patternFill>
    </fill>
    <fill>
      <patternFill patternType="solid">
        <fgColor rgb="FFEBEBEB"/>
        <bgColor rgb="FFEBEBEB"/>
      </patternFill>
    </fill>
  </fills>
  <borders count="1">
    <border/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164" xfId="0" applyAlignment="1" applyFont="1" applyNumberFormat="1">
      <alignment shrinkToFit="0" wrapText="1"/>
    </xf>
    <xf borderId="0" fillId="0" fontId="2" numFmtId="0" xfId="0" applyFont="1"/>
    <xf borderId="0" fillId="0" fontId="2" numFmtId="164" xfId="0" applyFont="1" applyNumberFormat="1"/>
    <xf borderId="0" fillId="0" fontId="2" numFmtId="165" xfId="0" applyFont="1" applyNumberFormat="1"/>
    <xf borderId="0" fillId="0" fontId="2" numFmtId="3" xfId="0" applyFont="1" applyNumberFormat="1"/>
    <xf borderId="0" fillId="0" fontId="3" numFmtId="0" xfId="0" applyAlignment="1" applyFont="1">
      <alignment horizontal="left" readingOrder="0"/>
    </xf>
    <xf borderId="0" fillId="0" fontId="4" numFmtId="0" xfId="0" applyAlignment="1" applyFont="1">
      <alignment horizontal="left"/>
    </xf>
    <xf borderId="0" fillId="0" fontId="3" numFmtId="0" xfId="0" applyAlignment="1" applyFont="1">
      <alignment horizontal="right"/>
    </xf>
    <xf borderId="0" fillId="0" fontId="3" numFmtId="0" xfId="0" applyFont="1"/>
    <xf borderId="0" fillId="0" fontId="3" numFmtId="164" xfId="0" applyAlignment="1" applyFont="1" applyNumberFormat="1">
      <alignment horizontal="right"/>
    </xf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10" xfId="0" applyAlignment="1" applyFont="1" applyNumberFormat="1">
      <alignment readingOrder="0"/>
    </xf>
    <xf borderId="0" fillId="0" fontId="5" numFmtId="3" xfId="0" applyAlignment="1" applyFont="1" applyNumberFormat="1">
      <alignment readingOrder="0"/>
    </xf>
    <xf borderId="0" fillId="0" fontId="3" numFmtId="3" xfId="0" applyAlignment="1" applyFont="1" applyNumberFormat="1">
      <alignment readingOrder="0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right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horizontal="right"/>
    </xf>
    <xf borderId="0" fillId="0" fontId="6" numFmtId="0" xfId="0" applyAlignment="1" applyFont="1">
      <alignment horizontal="center" readingOrder="0"/>
    </xf>
    <xf borderId="0" fillId="0" fontId="4" numFmtId="164" xfId="0" applyAlignment="1" applyFont="1" applyNumberFormat="1">
      <alignment readingOrder="0"/>
    </xf>
    <xf borderId="0" fillId="0" fontId="4" numFmtId="10" xfId="0" applyFont="1" applyNumberFormat="1"/>
    <xf borderId="0" fillId="0" fontId="4" numFmtId="164" xfId="0" applyFont="1" applyNumberFormat="1"/>
    <xf borderId="0" fillId="0" fontId="6" numFmtId="3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3" xfId="0" applyAlignment="1" applyFont="1" applyNumberFormat="1">
      <alignment horizontal="left" readingOrder="0"/>
    </xf>
    <xf borderId="0" fillId="2" fontId="7" numFmtId="0" xfId="0" applyAlignment="1" applyFill="1" applyFont="1">
      <alignment readingOrder="0"/>
    </xf>
    <xf borderId="0" fillId="0" fontId="6" numFmtId="164" xfId="0" applyAlignment="1" applyFont="1" applyNumberFormat="1">
      <alignment horizontal="center" readingOrder="0"/>
    </xf>
    <xf borderId="0" fillId="3" fontId="6" numFmtId="3" xfId="0" applyAlignment="1" applyFill="1" applyFont="1" applyNumberFormat="1">
      <alignment horizontal="left" readingOrder="0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right"/>
    </xf>
    <xf borderId="0" fillId="0" fontId="4" numFmtId="0" xfId="0" applyFont="1"/>
    <xf borderId="0" fillId="0" fontId="6" numFmtId="0" xfId="0" applyAlignment="1" applyFont="1">
      <alignment horizontal="center"/>
    </xf>
    <xf borderId="0" fillId="0" fontId="4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4" numFmtId="0" xfId="0" applyAlignment="1" applyFont="1">
      <alignment horizontal="right" readingOrder="0"/>
    </xf>
    <xf borderId="0" fillId="0" fontId="4" numFmtId="165" xfId="0" applyAlignment="1" applyFont="1" applyNumberFormat="1">
      <alignment horizontal="right" readingOrder="0"/>
    </xf>
    <xf borderId="0" fillId="0" fontId="4" numFmtId="164" xfId="0" applyAlignment="1" applyFont="1" applyNumberFormat="1">
      <alignment horizontal="right" readingOrder="0"/>
    </xf>
    <xf borderId="0" fillId="4" fontId="8" numFmtId="166" xfId="0" applyAlignment="1" applyFill="1" applyFont="1" applyNumberFormat="1">
      <alignment horizontal="center" readingOrder="0"/>
    </xf>
    <xf borderId="0" fillId="2" fontId="9" numFmtId="164" xfId="0" applyFont="1" applyNumberFormat="1"/>
    <xf borderId="0" fillId="2" fontId="7" numFmtId="3" xfId="0" applyAlignment="1" applyFont="1" applyNumberFormat="1">
      <alignment readingOrder="0"/>
    </xf>
    <xf borderId="0" fillId="0" fontId="4" numFmtId="3" xfId="0" applyAlignment="1" applyFont="1" applyNumberFormat="1">
      <alignment readingOrder="0"/>
    </xf>
    <xf borderId="0" fillId="2" fontId="7" numFmtId="164" xfId="0" applyAlignment="1" applyFont="1" applyNumberFormat="1">
      <alignment readingOrder="0"/>
    </xf>
    <xf borderId="0" fillId="0" fontId="6" numFmtId="166" xfId="0" applyAlignment="1" applyFont="1" applyNumberFormat="1">
      <alignment horizontal="center" readingOrder="0"/>
    </xf>
    <xf borderId="0" fillId="0" fontId="10" numFmtId="165" xfId="0" applyAlignment="1" applyFont="1" applyNumberFormat="1">
      <alignment readingOrder="0"/>
    </xf>
    <xf borderId="0" fillId="0" fontId="10" numFmtId="164" xfId="0" applyAlignment="1" applyFont="1" applyNumberFormat="1">
      <alignment readingOrder="0"/>
    </xf>
    <xf borderId="0" fillId="0" fontId="11" numFmtId="0" xfId="0" applyFont="1"/>
    <xf borderId="0" fillId="0" fontId="11" numFmtId="0" xfId="0" applyAlignment="1" applyFont="1">
      <alignment horizontal="left"/>
    </xf>
    <xf borderId="0" fillId="0" fontId="11" numFmtId="0" xfId="0" applyAlignment="1" applyFont="1">
      <alignment horizontal="right"/>
    </xf>
    <xf borderId="0" fillId="0" fontId="11" numFmtId="167" xfId="0" applyAlignment="1" applyFont="1" applyNumberFormat="1">
      <alignment horizontal="right"/>
    </xf>
    <xf borderId="0" fillId="0" fontId="11" numFmtId="0" xfId="0" applyAlignment="1" applyFont="1">
      <alignment readingOrder="0"/>
    </xf>
    <xf borderId="0" fillId="0" fontId="11" numFmtId="4" xfId="0" applyAlignment="1" applyFont="1" applyNumberFormat="1">
      <alignment readingOrder="0"/>
    </xf>
    <xf borderId="0" fillId="0" fontId="11" numFmtId="3" xfId="0" applyAlignment="1" applyFont="1" applyNumberFormat="1">
      <alignment readingOrder="0"/>
    </xf>
    <xf borderId="0" fillId="0" fontId="2" numFmtId="0" xfId="0" applyAlignment="1" applyFont="1">
      <alignment horizontal="left"/>
    </xf>
    <xf borderId="0" fillId="0" fontId="12" numFmtId="0" xfId="0" applyAlignment="1" applyFont="1">
      <alignment horizontal="left" readingOrder="0"/>
    </xf>
    <xf borderId="0" fillId="0" fontId="12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0" fillId="0" fontId="12" numFmtId="165" xfId="0" applyAlignment="1" applyFont="1" applyNumberFormat="1">
      <alignment horizontal="right" readingOrder="0"/>
    </xf>
    <xf borderId="0" fillId="0" fontId="2" numFmtId="164" xfId="0" applyAlignment="1" applyFont="1" applyNumberFormat="1">
      <alignment horizontal="left"/>
    </xf>
    <xf borderId="0" fillId="0" fontId="13" numFmtId="0" xfId="0" applyAlignment="1" applyFont="1">
      <alignment horizontal="left" readingOrder="0"/>
    </xf>
    <xf borderId="0" fillId="0" fontId="12" numFmtId="0" xfId="0" applyAlignment="1" applyFont="1">
      <alignment horizontal="left"/>
    </xf>
    <xf borderId="0" fillId="0" fontId="12" numFmtId="0" xfId="0" applyAlignment="1" applyFont="1">
      <alignment horizontal="right"/>
    </xf>
    <xf borderId="0" fillId="0" fontId="12" numFmtId="167" xfId="0" applyAlignment="1" applyFont="1" applyNumberFormat="1">
      <alignment horizontal="right"/>
    </xf>
    <xf borderId="0" fillId="0" fontId="2" numFmtId="4" xfId="0" applyFont="1" applyNumberFormat="1"/>
    <xf borderId="0" fillId="0" fontId="2" numFmtId="0" xfId="0" applyFont="1"/>
    <xf borderId="0" fillId="0" fontId="12" numFmtId="165" xfId="0" applyAlignment="1" applyFont="1" applyNumberFormat="1">
      <alignment horizontal="right"/>
    </xf>
    <xf borderId="0" fillId="0" fontId="2" numFmtId="0" xfId="0" applyAlignment="1" applyFont="1">
      <alignment horizontal="left" readingOrder="0"/>
    </xf>
    <xf borderId="0" fillId="0" fontId="2" numFmtId="164" xfId="0" applyAlignment="1" applyFont="1" applyNumberFormat="1">
      <alignment readingOrder="0"/>
    </xf>
    <xf borderId="0" fillId="2" fontId="14" numFmtId="0" xfId="0" applyAlignment="1" applyFont="1">
      <alignment horizontal="left" readingOrder="0"/>
    </xf>
    <xf borderId="0" fillId="0" fontId="12" numFmtId="0" xfId="0" applyAlignment="1" applyFont="1">
      <alignment horizontal="right"/>
    </xf>
    <xf borderId="0" fillId="2" fontId="14" numFmtId="0" xfId="0" applyAlignment="1" applyFont="1">
      <alignment readingOrder="0"/>
    </xf>
    <xf borderId="0" fillId="0" fontId="13" numFmtId="0" xfId="0" applyAlignment="1" applyFont="1">
      <alignment horizontal="left"/>
    </xf>
    <xf borderId="0" fillId="0" fontId="2" numFmtId="10" xfId="0" applyFont="1" applyNumberFormat="1"/>
    <xf borderId="0" fillId="0" fontId="13" numFmtId="164" xfId="0" applyAlignment="1" applyFont="1" applyNumberFormat="1">
      <alignment horizontal="left" readingOrder="0"/>
    </xf>
    <xf borderId="0" fillId="0" fontId="13" numFmtId="165" xfId="0" applyAlignment="1" applyFont="1" applyNumberFormat="1">
      <alignment horizontal="left" readingOrder="0"/>
    </xf>
    <xf borderId="0" fillId="0" fontId="13" numFmtId="164" xfId="0" applyAlignment="1" applyFont="1" applyNumberFormat="1">
      <alignment horizontal="left"/>
    </xf>
    <xf borderId="0" fillId="0" fontId="12" numFmtId="14" xfId="0" applyAlignment="1" applyFont="1" applyNumberFormat="1">
      <alignment horizontal="right"/>
    </xf>
    <xf borderId="0" fillId="0" fontId="1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pivotCacheDefinition" Target="pivotCache/pivotCacheDefinition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R1290" sheet="Sale Lots"/>
  </cacheSource>
  <cacheFields>
    <cacheField name="Sire -" numFmtId="0">
      <sharedItems>
        <s v="A'Ali (IRE)"/>
        <s v="Coulsty (IRE)"/>
        <s v="El Kabeir (USA)"/>
        <s v="Elzaam (AUS)"/>
        <s v="Galileo Gold (GB)"/>
        <s v="Inns of Court (IRE)"/>
        <s v="Invincible Army (IRE)"/>
        <s v="Kodi Bear (IRE)"/>
        <s v="Kuroshio (AUS)"/>
        <s v="Magna Grecia (IRE)"/>
        <s v="Prince of Lir (IRE)"/>
        <s v="Sands of Mali (FR)"/>
        <s v="Smooth Daddy (USA)"/>
        <s v="Supremacy (IRE)"/>
        <s v="The Irish Rover (IRE)"/>
        <s v="U S Navy Flag (USA)"/>
        <s v="Ulysses (IRE)"/>
        <s v="Make Believe (GB)"/>
        <s v="Profitable (IRE)"/>
        <s v="Arizona (IRE)"/>
        <s v="Bungle Inthejungle (GB)"/>
        <s v="Decorated Knight (GB)"/>
        <s v="Kessaar (IRE)"/>
        <s v="Lucky Vega (IRE)"/>
        <s v="Raven's Pass (USA)"/>
        <s v="Soldier's Call (GB)"/>
        <s v="Dandy Man (IRE)"/>
        <s v="Dawn Approach (IRE)"/>
        <s v="Dream Ahead (USA)"/>
        <s v="Starman (GB)"/>
        <s v="Ten Sovereigns (IRE)"/>
        <s v="Cable Bay (IRE)"/>
        <s v="Nando Parrado (GB)"/>
        <s v="Ribchester (IRE)"/>
        <s v="Alkumait (GB)"/>
        <s v="Ardad (IRE)"/>
        <s v="Bated Breath (GB)"/>
        <s v="Cotai Glory (GB)"/>
        <s v="Dark Angel (IRE)"/>
        <s v="Far Above (IRE)"/>
        <s v="Galiway (GB)"/>
        <s v="Holy Roman Emperor (IRE)"/>
        <s v="James Garfield (IRE)"/>
        <s v="Phoenix of Spain (IRE)"/>
        <s v="Saxon Warrior (JPN)"/>
        <s v="Sioux Nation (USA)"/>
        <s v="Waldgeist (GB)"/>
        <s v="Aclaim (IRE)"/>
        <s v="Bobby's Kitten (USA)"/>
        <s v="Circus Maximus (IRE)"/>
        <s v="Earthlight (IRE)"/>
        <s v="Mohaather (GB)"/>
        <s v="Time Test (GB)"/>
        <s v="Vadamos (FR)"/>
        <s v="King of Change (GB)"/>
        <s v="Australia (GB)"/>
        <s v="Due Diligence (USA)"/>
        <s v="Gleneagles (IRE)"/>
        <s v="Shaman (IRE)"/>
        <s v="Space Blues (IRE)"/>
        <s v="Study of Man (IRE)"/>
        <s v="Sea The Moon (GER)"/>
        <s v="Belardo (IRE)"/>
        <s v="Masar (IRE)"/>
        <s v="Sergei Prokofiev (CAN)"/>
        <s v="Twilight Son (GB)"/>
        <s v="Churchill (IRE)"/>
        <s v="Calyx (GB)"/>
        <s v="Footstepsinthesand (GB)"/>
        <s v="Lope Y Fernandez (IRE)"/>
        <s v="Sottsass (FR)"/>
        <s v="Cityscape (GB)"/>
        <s v="Gregorian (IRE)"/>
        <s v="Showcasing (GB)"/>
        <s v="Teofilo (IRE)"/>
        <s v="Iffraaj (GB)"/>
        <s v="Kameko (USA)"/>
        <s v="Mehmas (IRE)"/>
        <s v="No Nay Never (USA)"/>
        <s v="Recoletos (FR)"/>
        <s v="Zelzal (FR)"/>
        <s v="Acclamation (GB)"/>
        <s v="Awtaad (IRE)"/>
        <s v="Havana Gold (IRE)"/>
        <s v="Almanzor (FR)"/>
        <s v="Ghaiyyath (IRE)"/>
        <s v="Invincible Spirit (IRE)"/>
        <s v="Without Parole (GB)"/>
        <s v="Victor Ludorum (GB)"/>
        <s v="Advertise (GB)"/>
        <s v="Kodiac (GB)"/>
        <s v="Ubettabelieveit (IRE)"/>
        <s v="Frosted (USA)"/>
        <s v="Too Darn Hot (GB)"/>
        <s v="Highland Reel (IRE)"/>
        <s v="Pinatubo (IRE)"/>
        <s v="Zoustar (AUS)"/>
        <s v="Camelot (GB)"/>
        <s v="Expert Eye (GB)"/>
        <s v="In Swoop (IRE)"/>
        <s v="Mehmas (IRE) "/>
        <s v="New Bay (GB)"/>
        <s v="Persian King (IRE)"/>
        <s v="Territories (IRE)"/>
        <s v="Blue Point (IRE)"/>
        <s v="Tamayuz (GB)"/>
        <s v="Galileo Chrome (IRE)"/>
        <s v="Oasis Dream (GB)"/>
        <s v="Starspangledbanner (AUS)"/>
        <s v="Cracksman (GB)"/>
        <s v="Hello Youmzain (FR)"/>
        <s v="Palace Pier (GB)"/>
        <s v="St Mark's Basilica (FR)"/>
        <s v="Golden Horn (GB)"/>
        <s v="Havana Grey (GB)"/>
        <s v="Lope de Vega (IRE)"/>
        <s v="Hard Spun (USA)"/>
        <s v="Caravaggio (USA)"/>
        <s v="Wooded (IRE)"/>
        <s v="Zarak (FR)"/>
        <s v="Golden Horde (IRE)"/>
        <s v="Japan (GB)"/>
        <s v="Siyouni (FR)"/>
        <s v="Cloth of Stars (IRE)"/>
        <s v="Wootton Bassett (GB)"/>
        <s v="Raging Bull (FR)"/>
        <s v="Australia (GB) "/>
        <s v="Kingman (GB)"/>
        <s v="Night of Thunder (IRE)"/>
        <s v="Tiz The Law (USA)"/>
        <s v="Sea The Stars (IRE)"/>
        <s v="Zelzal (FR) "/>
        <s v="War of Will (USA)"/>
        <s v="Dark Angel (IRE) "/>
        <s v="Volatile (USA)"/>
        <s v="Bungle Inthejungle (GB) "/>
        <s v="New Bay (GB) "/>
        <s v="American Pharoah (USA)"/>
        <s v="Frankel (GB)"/>
        <s v="Frankel (GB) "/>
      </sharedItems>
    </cacheField>
    <cacheField name="Day" numFmtId="0">
      <sharedItems>
        <s v="Tatts d1"/>
        <s v="Tatts d2"/>
        <s v="Goffs Book2"/>
        <s v="Goffs book1"/>
      </sharedItems>
    </cacheField>
    <cacheField name="Lot">
      <sharedItems containsMixedTypes="1" containsNumber="1" containsInteger="1">
        <s v="758"/>
        <s v="765"/>
        <s v="760"/>
        <s v="733"/>
        <s v="786"/>
        <s v="818"/>
        <s v="575"/>
        <s v="591"/>
        <s v="604"/>
        <s v="577"/>
        <s v="638"/>
        <s v="706"/>
        <s v="622"/>
        <s v="695"/>
        <s v="724"/>
        <s v="729"/>
        <s v="804"/>
        <s v="688"/>
        <s v="803"/>
        <s v="686"/>
        <s v="822"/>
        <s v="579"/>
        <s v="823"/>
        <s v="569"/>
        <s v="614"/>
        <s v="830"/>
        <s v="778"/>
        <s v="740"/>
        <s v="603"/>
        <s v="657"/>
        <s v="806"/>
        <s v="672"/>
        <s v="781"/>
        <s v="683"/>
        <s v="661"/>
        <s v="669"/>
        <s v="756"/>
        <s v="692"/>
        <s v="694"/>
        <s v="799"/>
        <s v="731"/>
        <s v="732"/>
        <s v="608"/>
        <s v="820"/>
        <s v="761"/>
        <s v="596"/>
        <s v="653"/>
        <s v="807"/>
        <s v="315"/>
        <s v="770"/>
        <s v="557"/>
        <s v="632"/>
        <s v="704"/>
        <s v="670"/>
        <s v="594"/>
        <s v="658"/>
        <s v="776"/>
        <s v="787"/>
        <s v="749"/>
        <s v="794"/>
        <s v="671"/>
        <s v="654"/>
        <s v="655"/>
        <n v="564.0"/>
        <s v="533"/>
        <s v="663"/>
        <s v="750"/>
        <s v="618"/>
        <s v="392"/>
        <s v="825"/>
        <s v="538"/>
        <n v="591.0"/>
        <s v="606"/>
        <s v="560"/>
        <s v="93"/>
        <n v="834.0"/>
        <n v="864.0"/>
        <s v="612"/>
        <s v="687"/>
        <s v="628"/>
        <s v="257"/>
        <s v="624"/>
        <s v="656"/>
        <s v="1"/>
        <s v="784"/>
        <s v="578"/>
        <n v="797.0"/>
        <n v="973.0"/>
        <n v="597.0"/>
        <s v="764"/>
        <s v="636"/>
        <n v="885.0"/>
        <n v="804.0"/>
        <n v="725.0"/>
        <n v="786.0"/>
        <n v="922.0"/>
        <n v="927.0"/>
        <n v="839.0"/>
        <s v="225"/>
        <n v="931.0"/>
        <n v="935.0"/>
        <n v="782.0"/>
        <s v="384"/>
        <s v="738"/>
        <s v="587"/>
        <s v="775"/>
        <s v="660"/>
        <s v="552"/>
        <s v="783"/>
        <s v="796"/>
        <n v="863.0"/>
        <s v="717"/>
        <n v="852.0"/>
        <s v="620"/>
        <s v="766"/>
        <n v="972.0"/>
        <n v="561.0"/>
        <s v="568"/>
        <s v="562"/>
        <s v="156"/>
        <n v="865.0"/>
        <n v="688.0"/>
        <n v="981.0"/>
        <s v="725"/>
        <s v="411"/>
        <n v="971.0"/>
        <s v="129"/>
        <s v="752"/>
        <n v="703.0"/>
        <s v="137"/>
        <n v="771.0"/>
        <s v="730"/>
        <n v="980.0"/>
        <n v="710.0"/>
        <s v="634"/>
        <s v="482"/>
        <s v="270"/>
        <s v="681"/>
        <s v="114"/>
        <n v="827.0"/>
        <n v="919.0"/>
        <s v="828"/>
        <s v="642"/>
        <n v="729.0"/>
        <s v="650"/>
        <s v="347"/>
        <s v="821"/>
        <s v="651"/>
        <s v="393"/>
        <s v="15"/>
        <n v="964.0"/>
        <s v="556"/>
        <s v="566"/>
        <n v="618.0"/>
        <s v="326"/>
        <s v="391"/>
        <n v="645.0"/>
        <n v="813.0"/>
        <s v="788"/>
        <n v="914.0"/>
        <s v="75"/>
        <s v="407"/>
        <n v="911.0"/>
        <s v="289"/>
        <s v="311"/>
        <s v="805"/>
        <s v="707"/>
        <s v="590"/>
        <s v="744"/>
        <s v="387"/>
        <s v="41"/>
        <s v="742"/>
        <s v="790"/>
        <n v="848.0"/>
        <s v="685"/>
        <s v="59"/>
        <s v="588"/>
        <s v="630"/>
        <n v="801.0"/>
        <n v="812.0"/>
        <n v="788.0"/>
        <s v="463"/>
        <s v="426"/>
        <s v="640"/>
        <s v="773"/>
        <n v="599.0"/>
        <n v="888.0"/>
        <s v="285"/>
        <s v="564"/>
        <s v="117"/>
        <s v="613"/>
        <n v="677.0"/>
        <s v="762"/>
        <s v="445"/>
        <s v="421"/>
        <n v="615.0"/>
        <n v="557.0"/>
        <s v="293"/>
        <n v="930.0"/>
        <s v="227"/>
        <s v="811"/>
        <n v="626.0"/>
        <s v="583"/>
        <s v="433"/>
        <s v="449"/>
        <n v="579.0"/>
        <s v="599"/>
        <s v="572"/>
        <n v="562.0"/>
        <s v="65"/>
        <s v="182"/>
        <n v="761.0"/>
        <s v="287"/>
        <s v="189"/>
        <n v="574.0"/>
        <s v="282"/>
        <s v="827"/>
        <n v="741.0"/>
        <n v="549.0"/>
        <n v="612.0"/>
        <s v="141"/>
        <n v="869.0"/>
        <s v="354"/>
        <n v="921.0"/>
        <s v="221"/>
        <s v="690"/>
        <s v="739"/>
        <s v="526"/>
        <s v="353"/>
        <n v="748.0"/>
        <s v="747"/>
        <s v="448"/>
        <n v="731.0"/>
        <s v="501"/>
        <s v="379"/>
        <s v="691"/>
        <s v="414"/>
        <s v="335"/>
        <s v="191"/>
        <s v="77"/>
        <n v="892.0"/>
        <s v="573"/>
        <s v="633"/>
        <s v="187"/>
        <s v="427"/>
        <s v="4"/>
        <s v="809"/>
        <n v="944.0"/>
        <s v="118"/>
        <s v="94"/>
        <s v="342"/>
        <s v="298"/>
        <s v="719"/>
        <n v="983.0"/>
        <s v="58"/>
        <n v="747.0"/>
        <s v="791"/>
        <s v="774"/>
        <n v="774.0"/>
        <s v="824"/>
        <s v="522"/>
        <s v="567"/>
        <s v="132"/>
        <n v="735.0"/>
        <n v="975.0"/>
        <s v="743"/>
        <s v="290"/>
        <s v="711"/>
        <s v="473"/>
        <s v="502"/>
        <n v="805.0"/>
        <n v="730.0"/>
        <s v="158"/>
        <n v="753.0"/>
        <n v="860.0"/>
        <n v="773.0"/>
        <n v="842.0"/>
        <s v="507"/>
        <s v="674"/>
        <s v="580"/>
        <s v="748"/>
        <s v="458"/>
        <s v="138"/>
        <s v="494"/>
        <n v="553.0"/>
        <n v="836.0"/>
        <s v="607"/>
        <s v="467"/>
        <s v="167"/>
        <n v="651.0"/>
        <s v="826"/>
        <s v="247"/>
        <s v="265"/>
        <n v="946.0"/>
        <n v="573.0"/>
        <s v="226"/>
        <s v="383"/>
        <s v="25"/>
        <s v="763"/>
        <n v="979.0"/>
        <s v="576"/>
        <s v="802"/>
        <s v="511"/>
        <n v="942.0"/>
        <s v="104"/>
        <n v="673.0"/>
        <n v="874.0"/>
        <s v="492"/>
        <n v="644.0"/>
        <n v="952.0"/>
        <s v="621"/>
        <s v="780"/>
        <s v="666"/>
        <s v="128"/>
        <s v="488"/>
        <n v="670.0"/>
        <n v="815.0"/>
        <s v="350"/>
        <s v="264"/>
        <s v="793"/>
        <n v="760.0"/>
        <n v="993.0"/>
        <n v="586.0"/>
        <s v="332"/>
        <s v="34"/>
        <s v="454"/>
        <n v="563.0"/>
        <n v="569.0"/>
        <s v="219"/>
        <n v="854.0"/>
        <s v="581"/>
        <s v="224"/>
        <n v="702.0"/>
        <n v="824.0"/>
        <s v="362"/>
        <s v="667"/>
        <s v="217"/>
        <n v="932.0"/>
        <s v="149"/>
        <s v="434"/>
        <s v="769"/>
        <n v="641.0"/>
        <s v="125"/>
        <s v="616"/>
        <s v="330"/>
        <s v="643"/>
        <n v="759.0"/>
        <n v="896.0"/>
        <s v="627"/>
        <n v="811.0"/>
        <s v="340"/>
        <s v="800"/>
        <n v="926.0"/>
        <n v="915.0"/>
        <s v="500"/>
        <s v="436"/>
        <s v="85"/>
        <n v="961.0"/>
        <s v="88"/>
        <s v="713"/>
        <n v="819.0"/>
        <s v="668"/>
        <s v="308"/>
        <s v="586"/>
        <s v="519"/>
        <n v="796.0"/>
        <n v="706.0"/>
        <n v="974.0"/>
        <n v="654.0"/>
        <n v="709.0"/>
        <s v="62"/>
        <n v="750.0"/>
        <s v="323"/>
        <s v="42"/>
        <s v="133"/>
        <s v="735"/>
        <n v="603.0"/>
        <n v="522.0"/>
        <n v="832.0"/>
        <s v="248"/>
        <s v="81"/>
        <n v="945.0"/>
        <n v="743.0"/>
        <n v="646.0"/>
        <n v="877.0"/>
        <s v="240"/>
        <n v="616.0"/>
        <s v="665"/>
        <s v="50"/>
        <n v="986.0"/>
        <s v="374"/>
        <n v="636.0"/>
        <n v="719.0"/>
        <s v="18"/>
        <s v="466"/>
        <s v="208"/>
        <s v="237"/>
        <s v="759"/>
        <s v="21"/>
        <s v="8"/>
        <n v="893.0"/>
        <n v="821.0"/>
        <n v="666.0"/>
        <n v="766.0"/>
        <n v="699.0"/>
        <s v="808"/>
        <n v="937.0"/>
        <n v="868.0"/>
        <n v="742.0"/>
        <n v="65.0"/>
        <s v="474"/>
        <s v="95"/>
        <n v="890.0"/>
        <s v="715"/>
        <s v="705"/>
        <s v="718"/>
        <s v="400"/>
        <n v="818.0"/>
        <n v="850.0"/>
        <s v="510"/>
        <n v="543.0"/>
        <s v="601"/>
        <s v="734"/>
        <n v="969.0"/>
        <s v="116"/>
        <s v="279"/>
        <n v="682.0"/>
        <n v="581.0"/>
        <s v="509"/>
        <n v="587.0"/>
        <s v="626"/>
        <s v="432"/>
        <s v="539"/>
        <n v="671.0"/>
        <n v="691.0"/>
        <n v="515.0"/>
        <n v="717.0"/>
        <s v="303"/>
        <n v="633.0"/>
        <n v="548.0"/>
        <n v="962.0"/>
        <s v="544"/>
        <s v="262"/>
        <n v="879.0"/>
        <n v="288.0"/>
        <n v="656.0"/>
        <s v="465"/>
        <n v="630.0"/>
        <s v="722"/>
        <s v="38"/>
        <n v="873.0"/>
        <s v="198"/>
        <n v="575.0"/>
        <n v="826.0"/>
        <n v="665.0"/>
        <s v="333"/>
        <s v="153"/>
        <s v="108"/>
        <s v="164"/>
        <s v="515"/>
        <n v="712.0"/>
        <n v="953.0"/>
        <s v="297"/>
        <s v="451"/>
        <s v="484"/>
        <n v="724.0"/>
        <s v="235"/>
        <s v="212"/>
        <n v="807.0"/>
        <n v="605.0"/>
        <s v="113"/>
        <s v="605"/>
        <s v="390"/>
        <s v="675"/>
        <s v="409"/>
        <n v="954.0"/>
        <s v="513"/>
        <n v="704.0"/>
        <n v="716.0"/>
        <n v="884.0"/>
        <s v="481"/>
        <n v="661.0"/>
        <n v="567.0"/>
        <s v="737"/>
        <s v="369"/>
        <s v="53"/>
        <n v="785.0"/>
        <s v="371"/>
        <s v="216"/>
        <s v="689"/>
        <s v="106"/>
        <s v="617"/>
        <s v="147"/>
        <n v="870.0"/>
        <s v="440"/>
        <s v="317"/>
        <s v="385"/>
        <s v="422"/>
        <n v="589.0"/>
        <n v="653.0"/>
        <s v="320"/>
        <s v="358"/>
        <s v="45"/>
        <s v="505"/>
        <s v="726"/>
        <s v="56"/>
        <s v="619"/>
        <s v="200"/>
        <s v="388"/>
        <s v="284"/>
        <s v="143"/>
        <n v="694.0"/>
        <n v="533.0"/>
        <s v="339"/>
        <n v="822.0"/>
        <s v="727"/>
        <s v="455"/>
        <s v="801"/>
        <n v="601.0"/>
        <s v="163"/>
        <n v="676.0"/>
        <n v="701.0"/>
        <n v="917.0"/>
        <n v="780.0"/>
        <n v="638.0"/>
        <n v="936.0"/>
        <s v="159"/>
        <s v="489"/>
        <s v="644"/>
        <n v="957.0"/>
        <s v="228"/>
        <n v="550.0"/>
        <n v="778.0"/>
        <n v="956.0"/>
        <s v="19"/>
        <n v="45.0"/>
        <n v="576.0"/>
        <s v="491"/>
        <s v="499"/>
        <s v="343"/>
        <n v="16.0"/>
        <n v="82.0"/>
        <n v="963.0"/>
        <s v="359"/>
        <s v="720"/>
        <s v="5"/>
        <n v="949.0"/>
        <n v="795.0"/>
        <s v="99"/>
        <s v="243"/>
        <n v="858.0"/>
        <n v="958.0"/>
        <s v="47"/>
        <s v="598"/>
        <n v="72.0"/>
        <n v="940.0"/>
        <s v="386"/>
        <s v="269"/>
        <s v="107"/>
        <s v="263"/>
        <n v="984.0"/>
        <n v="516.0"/>
        <n v="649.0"/>
        <s v="357"/>
        <n v="524.0"/>
        <s v="115"/>
        <n v="840.0"/>
        <s v="2"/>
        <s v="30"/>
        <s v="86"/>
        <n v="823.0"/>
        <s v="664"/>
        <n v="929.0"/>
        <s v="479"/>
        <s v="89"/>
        <n v="886.0"/>
        <s v="312"/>
        <s v="300"/>
        <n v="598.0"/>
        <n v="424.0"/>
        <n v="900.0"/>
        <s v="54"/>
        <s v="475"/>
        <s v="415"/>
        <n v="744.0"/>
        <s v="179"/>
        <s v="496"/>
        <n v="825.0"/>
        <s v="190"/>
        <s v="410"/>
        <s v="543"/>
        <n v="810.0"/>
        <s v="196"/>
        <n v="814.0"/>
        <n v="861.0"/>
        <s v="148"/>
        <n v="106.0"/>
        <n v="132.0"/>
        <s v="165"/>
        <n v="739.0"/>
        <n v="193.0"/>
        <s v="281"/>
        <n v="590.0"/>
        <n v="889.0"/>
        <n v="905.0"/>
        <s v="44"/>
        <s v="645"/>
        <n v="857.0"/>
        <s v="348"/>
        <n v="737.0"/>
        <s v="98"/>
        <s v="63"/>
        <s v="87"/>
        <s v="60"/>
        <s v="413"/>
        <s v="144"/>
        <n v="770.0"/>
        <n v="904.0"/>
        <n v="672.0"/>
        <s v="80"/>
        <n v="866.0"/>
        <s v="242"/>
        <n v="508.0"/>
        <s v="545"/>
        <s v="55"/>
        <s v="277"/>
        <s v="223"/>
        <s v="199"/>
        <n v="205.0"/>
        <s v="714"/>
        <s v="79"/>
        <s v="506"/>
        <n v="570.0"/>
        <s v="134"/>
        <s v="429"/>
        <s v="193"/>
        <s v="73"/>
        <n v="802.0"/>
        <s v="232"/>
        <s v="641"/>
        <n v="70.0"/>
        <n v="977.0"/>
        <n v="123.0"/>
        <n v="459.0"/>
        <n v="198.0"/>
        <s v="517"/>
        <s v="363"/>
        <n v="715.0"/>
        <s v="382"/>
        <n v="875.0"/>
        <n v="619.0"/>
        <s v="772"/>
        <n v="895.0"/>
        <n v="664.0"/>
        <s v="553"/>
        <s v="43"/>
        <s v="468"/>
        <n v="757.0"/>
        <s v="10"/>
        <n v="925.0"/>
        <n v="683.0"/>
        <n v="970.0"/>
        <n v="377.0"/>
        <s v="398"/>
        <n v="871.0"/>
        <s v="537"/>
        <s v="140"/>
        <n v="820.0"/>
        <s v="23"/>
        <s v="404"/>
        <s v="91"/>
        <s v="344"/>
        <s v="408"/>
        <n v="135.0"/>
        <s v="337"/>
        <n v="736.0"/>
        <s v="512"/>
        <s v="176"/>
        <s v="254"/>
        <n v="668.0"/>
        <s v="220"/>
        <s v="151"/>
        <s v="145"/>
        <n v="594.0"/>
        <n v="982.0"/>
        <n v="738.0"/>
        <n v="272.0"/>
        <s v="175"/>
        <s v="3"/>
        <s v="68"/>
        <n v="541.0"/>
        <s v="310"/>
        <s v="66"/>
        <s v="136"/>
        <n v="882.0"/>
        <s v="493"/>
        <n v="784.0"/>
        <s v="437"/>
        <s v="112"/>
        <n v="803.0"/>
        <n v="182.0"/>
        <s v="178"/>
        <s v="245"/>
        <n v="283.0"/>
        <n v="967.0"/>
        <n v="663.0"/>
        <n v="978.0"/>
        <s v="338"/>
        <n v="883.0"/>
        <n v="467.0"/>
        <n v="292.0"/>
        <s v="611"/>
        <s v="313"/>
        <n v="606.0"/>
        <n v="474.0"/>
        <s v="360"/>
        <s v="103"/>
        <s v="424"/>
        <n v="84.0"/>
        <s v="24"/>
        <s v="239"/>
        <s v="375"/>
        <s v="403"/>
        <s v="314"/>
        <s v="459"/>
        <s v="278"/>
        <n v="92.0"/>
        <s v="162"/>
        <s v="146"/>
        <s v="246"/>
        <n v="61.0"/>
        <s v="331"/>
        <n v="488.0"/>
        <s v="74"/>
        <s v="477"/>
        <n v="765.0"/>
        <s v="170"/>
        <n v="301.0"/>
        <n v="923.0"/>
        <n v="179.0"/>
        <n v="384.0"/>
        <s v="280"/>
        <n v="675.0"/>
        <s v="399"/>
        <n v="157.0"/>
        <n v="781.0"/>
        <s v="346"/>
        <s v="76"/>
        <s v="497"/>
        <n v="413.0"/>
        <n v="768.0"/>
        <s v="29"/>
        <n v="769.0"/>
        <n v="659.0"/>
        <n v="23.0"/>
        <s v="412"/>
        <s v="12"/>
        <n v="214.0"/>
        <s v="7"/>
        <s v="708"/>
        <s v="96"/>
        <s v="341"/>
        <n v="365.0"/>
        <n v="331.0"/>
        <s v="155"/>
        <s v="72"/>
        <s v="486"/>
        <n v="388.0"/>
        <s v="428"/>
        <n v="903.0"/>
        <n v="697.0"/>
        <s v="366"/>
        <s v="31"/>
        <n v="913.0"/>
        <s v="292"/>
        <n v="118.0"/>
        <s v="172"/>
        <s v="6"/>
        <s v="268"/>
        <s v="508"/>
        <n v="322.0"/>
        <s v="120"/>
        <n v="199.0"/>
        <s v="472"/>
        <s v="258"/>
        <n v="312.0"/>
        <s v="100"/>
        <s v="267"/>
        <n v="372.0"/>
        <n v="991.0"/>
        <n v="681.0"/>
        <s v="401"/>
        <n v="66.0"/>
        <n v="155.0"/>
        <s v="16"/>
        <n v="314.0"/>
        <n v="686.0"/>
        <s v="325"/>
        <n v="713.0"/>
        <n v="584.0"/>
        <s v="530"/>
        <s v="150"/>
        <s v="215"/>
        <s v="160"/>
        <n v="100.0"/>
        <s v="812"/>
        <s v="319"/>
        <s v="126"/>
        <n v="50.0"/>
        <s v="48"/>
        <n v="955.0"/>
        <s v="286"/>
        <n v="695.0"/>
        <s v="127"/>
        <s v="124"/>
        <s v="109"/>
        <s v="214"/>
        <s v="255"/>
        <n v="151.0"/>
        <n v="798.0"/>
        <s v="419"/>
        <n v="148.0"/>
        <n v="54.0"/>
        <s v="90"/>
        <s v="490"/>
        <s v="329"/>
        <s v="389"/>
        <n v="521.0"/>
        <s v="92"/>
        <n v="828.0"/>
        <s v="26"/>
        <n v="279.0"/>
        <s v="304"/>
        <n v="139.0"/>
        <n v="764.0"/>
        <n v="696.0"/>
        <n v="669.0"/>
        <s v="195"/>
        <n v="77.0"/>
        <n v="42.0"/>
        <s v="194"/>
        <n v="381.0"/>
        <s v="139"/>
        <n v="380.0"/>
        <n v="793.0"/>
        <s v="352"/>
        <n v="853.0"/>
        <s v="185"/>
        <n v="251.0"/>
        <s v="197"/>
        <s v="271"/>
        <n v="30.0"/>
        <n v="881.0"/>
        <n v="794.0"/>
        <n v="171.0"/>
        <n v="402.0"/>
        <s v="523"/>
        <n v="456.0"/>
        <s v="328"/>
        <s v="324"/>
        <s v="27"/>
        <s v="302"/>
        <n v="494.0"/>
        <n v="439.0"/>
        <s v="250"/>
        <s v="174"/>
        <n v="835.0"/>
        <s v="397"/>
        <s v="307"/>
        <s v="291"/>
        <s v="373"/>
        <n v="843.0"/>
        <n v="614.0"/>
        <n v="928.0"/>
        <n v="592.0"/>
        <n v="101.0"/>
        <n v="69.0"/>
        <n v="746.0"/>
        <n v="280.0"/>
        <s v="204"/>
        <s v="209"/>
        <n v="523.0"/>
        <n v="463.0"/>
        <s v="483"/>
        <n v="910.0"/>
        <n v="723.0"/>
        <n v="374.0"/>
        <n v="491.0"/>
        <s v="476"/>
        <s v="252"/>
        <s v="540"/>
        <s v="35"/>
        <s v="368"/>
        <s v="46"/>
        <s v="532"/>
        <n v="163.0"/>
        <n v="236.0"/>
        <n v="405.0"/>
        <s v="39"/>
        <n v="920.0"/>
        <n v="596.0"/>
        <s v="503"/>
        <s v="334"/>
        <s v="498"/>
        <s v="478"/>
        <s v="183"/>
        <n v="518.0"/>
        <s v="528"/>
        <n v="776.0"/>
        <s v="441"/>
        <n v="143.0"/>
        <n v="256.0"/>
        <n v="329.0"/>
        <n v="305.0"/>
        <n v="207.0"/>
        <s v="351"/>
        <n v="93.0"/>
        <n v="650.0"/>
        <n v="303.0"/>
        <n v="252.0"/>
        <n v="635.0"/>
        <n v="80.0"/>
        <n v="783.0"/>
        <s v="121"/>
        <s v="192"/>
        <s v="470"/>
        <n v="445.0"/>
        <n v="327.0"/>
        <s v="202"/>
        <s v="456"/>
        <n v="480.0"/>
        <n v="423.0"/>
        <s v="550"/>
        <n v="103.0"/>
        <n v="201.0"/>
        <n v="652.0"/>
        <n v="133.0"/>
        <n v="554.0"/>
        <n v="81.0"/>
        <s v="78"/>
        <n v="33.0"/>
        <n v="422.0"/>
        <n v="167.0"/>
        <n v="107.0"/>
        <n v="224.0"/>
        <n v="816.0"/>
        <s v="260"/>
        <n v="9.0"/>
        <s v="518"/>
        <s v="276"/>
        <n v="343.0"/>
        <s v="206"/>
        <s v="142"/>
        <s v="377"/>
        <s v="52"/>
        <n v="546.0"/>
        <n v="231.0"/>
        <s v="102"/>
        <s v="516"/>
        <s v="249"/>
        <s v="541"/>
        <n v="2.0"/>
        <s v="457"/>
        <n v="328.0"/>
        <n v="318.0"/>
        <s v="273"/>
        <s v="514"/>
        <n v="479.0"/>
        <n v="22.0"/>
        <s v="213"/>
        <n v="176.0"/>
        <n v="791.0"/>
        <s v="376"/>
        <n v="754.0"/>
        <n v="996.0"/>
        <s v="322"/>
        <n v="192.0"/>
        <n v="657.0"/>
        <n v="519.0"/>
        <n v="210.0"/>
        <n v="490.0"/>
        <n v="346.0"/>
        <n v="241.0"/>
        <n v="282.0"/>
        <n v="334.0"/>
        <n v="808.0"/>
        <n v="460.0"/>
        <s v="207"/>
        <s v="67"/>
        <s v="51"/>
        <n v="152.0"/>
        <n v="396.0"/>
        <s v="442"/>
        <n v="740.0"/>
        <n v="625.0"/>
        <s v="415A"/>
        <n v="443.0"/>
        <n v="122.0"/>
        <n v="344.0"/>
        <n v="662.0"/>
        <s v="547"/>
        <s v="83"/>
        <n v="401.0"/>
        <n v="137.0"/>
        <s v="105"/>
        <s v="11"/>
        <n v="487.0"/>
        <n v="59.0"/>
        <n v="442.0"/>
        <n v="347.0"/>
        <n v="745.0"/>
        <n v="441.0"/>
        <n v="273.0"/>
        <n v="387.0"/>
        <n v="127.0"/>
        <n v="354.0"/>
        <n v="76.0"/>
        <n v="545.0"/>
        <n v="161.0"/>
        <n v="887.0"/>
        <n v="188.0"/>
        <n v="78.0"/>
        <s v="266"/>
        <s v="253"/>
        <s v="301"/>
        <n v="296.0"/>
        <n v="497.0"/>
        <s v="241"/>
        <s v="365"/>
        <s v="316"/>
        <n v="116.0"/>
        <n v="233.0"/>
        <n v="763.0"/>
        <n v="141.0"/>
        <n v="168.0"/>
        <n v="55.0"/>
        <n v="707.0"/>
        <s v="405"/>
        <n v="263.0"/>
        <n v="482.0"/>
        <n v="275.0"/>
        <s v="222"/>
        <n v="12.0"/>
        <n v="627.0"/>
        <n v="276.0"/>
        <n v="274.0"/>
        <n v="295.0"/>
        <n v="395.0"/>
        <n v="397.0"/>
        <n v="404.0"/>
        <n v="128.0"/>
        <n v="436.0"/>
        <n v="382.0"/>
        <s v="402"/>
        <s v="111"/>
        <s v="17"/>
        <n v="209.0"/>
        <n v="428.0"/>
        <n v="58.0"/>
        <n v="324.0"/>
        <n v="320.0"/>
        <n v="21.0"/>
        <s v="306"/>
        <n v="287.0"/>
        <n v="83.0"/>
        <n v="249.0"/>
        <s v="464"/>
        <n v="496.0"/>
        <n v="64.0"/>
        <n v="162.0"/>
        <n v="425.0"/>
        <s v="295"/>
        <n v="611.0"/>
        <n v="418.0"/>
        <n v="75.0"/>
        <n v="190.0"/>
        <n v="138.0"/>
        <n v="221.0"/>
        <n v="432.0"/>
        <n v="261.0"/>
        <s v="480"/>
        <s v="244"/>
        <n v="48.0"/>
        <n v="17.0"/>
        <n v="338.0"/>
        <s v="423"/>
        <n v="44.0"/>
        <n v="105.0"/>
        <s v="181"/>
        <n v="429.0"/>
        <s v="70"/>
        <n v="718.0"/>
        <s v="82"/>
        <n v="247.0"/>
        <n v="196.0"/>
        <s v="154"/>
        <n v="31.0"/>
        <n v="254.0"/>
        <n v="514.0"/>
        <s v="233"/>
        <n v="450.0"/>
        <n v="461.0"/>
        <n v="126.0"/>
        <n v="389.0"/>
        <n v="478.0"/>
        <n v="98.0"/>
        <n v="29.0"/>
        <n v="130.0"/>
        <n v="34.0"/>
        <n v="153.0"/>
        <n v="140.0"/>
        <n v="74.0"/>
        <n v="110.0"/>
        <n v="13.0"/>
        <n v="46.0"/>
        <n v="8.0"/>
        <n v="234.0"/>
        <n v="35.0"/>
        <s v="396"/>
        <n v="102.0"/>
        <n v="492.0"/>
        <n v="399.0"/>
        <n v="156.0"/>
        <n v="355.0"/>
        <n v="7.0"/>
        <s v="417"/>
        <n v="499.0"/>
        <n v="62.0"/>
        <n v="462.0"/>
        <n v="336.0"/>
        <n v="71.0"/>
        <s v="64"/>
        <n v="19.0"/>
        <n v="97.0"/>
        <n v="147.0"/>
        <n v="391.0"/>
        <n v="150.0"/>
        <s v="157"/>
        <n v="91.0"/>
        <n v="483.0"/>
        <n v="56.0"/>
        <n v="406.0"/>
        <n v="316.0"/>
        <n v="146.0"/>
        <n v="28.0"/>
        <n v="505.0"/>
        <s v="101"/>
        <n v="400.0"/>
        <n v="36.0"/>
        <s v="231"/>
        <n v="73.0"/>
        <n v="43.0"/>
        <n v="311.0"/>
        <s v="471"/>
        <n v="175.0"/>
        <n v="297.0"/>
        <n v="225.0"/>
        <n v="420.0"/>
        <n v="211.0"/>
        <n v="513.0"/>
        <n v="37.0"/>
        <s v="381"/>
        <n v="11.0"/>
        <n v="375.0"/>
        <n v="470.0"/>
        <n v="281.0"/>
        <n v="85.0"/>
        <n v="227.0"/>
        <n v="351.0"/>
        <s v="201"/>
        <n v="67.0"/>
        <n v="244.0"/>
        <n v="258.0"/>
        <n v="245.0"/>
        <n v="393.0"/>
        <n v="286.0"/>
        <n v="186.0"/>
        <n v="837.0"/>
        <n v="120.0"/>
        <n v="489.0"/>
        <n v="342.0"/>
        <n v="369.0"/>
        <n v="417.0"/>
        <n v="27.0"/>
        <n v="378.0"/>
        <n v="129.0"/>
        <n v="504.0"/>
        <n v="169.0"/>
        <n v="248.0"/>
        <n v="449.0"/>
        <n v="154.0"/>
        <n v="18.0"/>
        <n v="367.0"/>
        <n v="394.0"/>
        <n v="427.0"/>
        <n v="285.0"/>
        <n v="194.0"/>
        <n v="159.0"/>
        <n v="358.0"/>
        <n v="440.0"/>
        <n v="473.0"/>
        <n v="411.0"/>
        <n v="332.0"/>
        <n v="15.0"/>
        <n v="40.0"/>
        <n v="220.0"/>
        <n v="184.0"/>
        <n v="180.0"/>
        <n v="57.0"/>
        <n v="63.0"/>
        <n v="337.0"/>
        <n v="235.0"/>
        <n v="457.0"/>
        <n v="259.0"/>
        <n v="172.0"/>
        <n v="142.0"/>
        <n v="144.0"/>
        <s v="321"/>
        <n v="371.0"/>
        <n v="366.0"/>
        <n v="108.0"/>
        <n v="200.0"/>
        <n v="293.0"/>
        <n v="185.0"/>
        <n v="333.0"/>
        <n v="206.0"/>
        <n v="392.0"/>
        <n v="307.0"/>
        <n v="134.0"/>
        <n v="239.0"/>
        <n v="469.0"/>
        <n v="278.0"/>
        <n v="300.0"/>
        <n v="195.0"/>
        <n v="60.0"/>
        <n v="485.0"/>
        <n v="131.0"/>
        <n v="430.0"/>
        <n v="309.0"/>
        <n v="486.0"/>
        <n v="95.0"/>
        <n v="271.0"/>
        <n v="264.0"/>
        <n v="99.0"/>
        <n v="149.0"/>
        <n v="117.0"/>
        <n v="1.0"/>
        <n v="284.0"/>
        <n v="390.0"/>
        <n v="502.0"/>
        <n v="435.0"/>
        <n v="238.0"/>
        <n v="451.0"/>
        <n v="509.0"/>
        <n v="277.0"/>
        <n v="349.0"/>
        <n v="240.0"/>
        <n v="500.0"/>
        <n v="212.0"/>
        <n v="243.0"/>
        <n v="447.0"/>
        <n v="512.0"/>
        <n v="376.0"/>
        <n v="119.0"/>
        <n v="32.0"/>
        <n v="484.0"/>
        <n v="364.0"/>
        <n v="269.0"/>
        <n v="455.0"/>
        <n v="348.0"/>
        <n v="187.0"/>
        <n v="79.0"/>
        <n v="145.0"/>
        <n v="112.0"/>
        <n v="166.0"/>
        <n v="226.0"/>
        <n v="357.0"/>
        <n v="415.0"/>
        <n v="458.0"/>
        <n v="173.0"/>
        <n v="219.0"/>
        <n v="10.0"/>
        <n v="114.0"/>
        <n v="267.0"/>
        <n v="465.0"/>
        <n v="323.0"/>
      </sharedItems>
    </cacheField>
    <cacheField name="Name" numFmtId="0">
      <sharedItems>
        <s v="A'Ali (IRE) / Zarabelle (GB)"/>
        <s v="Coulsty (IRE) / Andromaca (IRE)"/>
        <s v="El Kabeir (USA) / Ahazeej (IRE)"/>
        <s v="Elzaam (AUS) / Tatra (IRE)"/>
        <s v="Elzaam (AUS) / By Jupiter (GB)"/>
        <s v="Elzaam (AUS) / Dutch Heiress (GB)"/>
        <s v="Elzaam (AUS) / Golden Shine (GB)"/>
        <s v="Galileo Gold (GB) / Ilulisset (FR)"/>
        <s v="Galileo Gold (GB) / Kikini Bamalaam (IRE)"/>
        <s v="Galileo Gold (GB) / Grace To Grace (IRE)"/>
        <s v="Inns of Court (IRE) / Mediska (GB)"/>
        <s v="Invincible Army (IRE) / Sharliyka (IRE)"/>
        <s v="Kodi Bear (IRE) / Luminous (GB)"/>
        <s v="Kuroshio (AUS) / Sage Grouse (USA)"/>
        <s v="Kuroshio (AUS) / Stylish Design (FR)"/>
        <s v="Magna Grecia (IRE) / Syrena (IRE)"/>
        <s v="Magna Grecia (IRE) / Darkan (IRE)"/>
        <s v="Prince of Lir (IRE) / Rio's Pearl (GB)"/>
        <s v="Sands of Mali (FR) / Daddies Girl (IRE)"/>
        <s v="Smooth Daddy (USA) / Reinas Queen (IRE)"/>
        <s v="Supremacy (IRE) / Elective (FR)"/>
        <s v="The Irish Rover (IRE) / Granny Grunt (IRE)"/>
        <s v="U S Navy Flag (USA) / Ella Jo (IRE)"/>
        <s v="U S Navy Flag (USA) / Gibney (IRE)"/>
        <s v="Ulysses (IRE) / Lady of Appin (GB)"/>
        <s v="Make Believe (GB) / Ezilii (IRE)"/>
        <s v="Profitable (IRE) / Belle Chanel (IRE)"/>
        <s v="Arizona (IRE) / Toni Baby (GB)"/>
        <s v="Bungle Inthejungle (GB) / Keilogue (IRE)"/>
        <s v="Coulsty (IRE) / Nimbus Star (GB)"/>
        <s v="Decorated Knight (GB) / Dazzling Light (UAE)"/>
        <s v="Elzaam (AUS) / Perliere (IRE)"/>
        <s v="Elzaam (AUS) / Bilderberg (IRE)"/>
        <s v="Invincible Army (IRE) / Regal Ambition (GB)"/>
        <s v="Kessaar (IRE) / Nuala Tagula (IRE)"/>
        <s v="Kuroshio (AUS) / Patty Paige (IRE)"/>
        <s v="Lucky Vega (IRE) / You Dare To Dream (IRE)"/>
        <s v="Raven's Pass (USA) / Ruby Max (IRE)"/>
        <s v="Soldier's Call (GB) / Rustam (GB)"/>
        <s v="Supremacy (IRE) / Coolfitch (IRE)"/>
        <s v="Bungle Inthejungle (GB) / Tangled Thread (GB)"/>
        <s v="Bungle Inthejungle (GB) / Taranata (IRE)"/>
        <s v="Coulsty (IRE) / Lady Coole (IRE)"/>
        <s v="Dandy Man (IRE) / Ebbraam (GB)"/>
        <s v="Dawn Approach (IRE) / Aisteoir (IRE)"/>
        <s v="Dream Ahead (USA) / Isis (USA)"/>
        <s v="Galileo Gold (GB) / Negotiate (GB)"/>
        <s v="Invincible Army (IRE) / Designation (IRE)"/>
        <s v="Kuroshio (AUS) / Set To Fire (IRE)"/>
        <s v="Sands of Mali (FR) / Backstreet Girl (IRE)"/>
        <s v="Soldier's Call (GB) / Fair Praise (IRE)"/>
        <s v="Starman (GB) / Maisie Ellie (IRE)"/>
        <s v="Ten Sovereigns (IRE) / Shafafya (GB)"/>
        <s v="U S Navy Flag (USA) / Peace Wave (IRE)"/>
        <s v="Cable Bay (IRE) / Interlope (IRE)"/>
        <s v="Elzaam (AUS) / No More Regrets (IRE)"/>
        <s v="Elzaam (AUS) / Beechwood Emily (GB)"/>
        <s v="Invincible Army (IRE) / Caledonian Belle (IRE)"/>
        <s v="Magna Grecia (IRE) / West of Venus (USA)"/>
        <s v="Nando Parrado (GB) / Clarinda (FR)"/>
        <s v="Profitable (IRE) / Peig (IRE)"/>
        <s v="Ribchester (IRE) / Nell Trent (GB)"/>
        <s v="U S Navy Flag (USA) / Never Forgotten (IRE)"/>
        <s v="Alkumait (GB)Xinji (IRE)"/>
        <s v="Ardad (IRE) / Dreamy Gal (IRE)"/>
        <s v="Bated Breath (GB) / Only Together (IRE)"/>
        <s v="Cotai Glory (GB) / Winnie The Wooh (IRE)"/>
        <s v="Coulsty (IRE) / Lets Try (IRE)"/>
        <s v="Dandy Man (IRE) / Viva Espana (GB)"/>
        <s v="Dandy Man (IRE) / Emmie (IRE)"/>
        <s v="Dark Angel (IRE) / Dufay (IRE)"/>
        <s v="Elzaam (AUS)Elzaam (AUS) x Am I (USA)"/>
        <s v="Elzaam (AUS) / Kukri Klass (IRE)"/>
        <s v="Elzaam (AUS) / Fitrah (IRE)"/>
        <s v="Elzaam (AUS) / Khajool (IRE)"/>
        <s v="Far Above (IRE) x Laguna Salada (IRE)"/>
        <s v="Far Above (IRE) x Mearu (IRE)"/>
        <s v="Far Above (IRE) / Lady Melody (IRE)"/>
        <s v="Far Above (IRE) / Reiwa (IRE)"/>
        <s v="Galileo Gold (GB) / Madam McPhee (GB)"/>
        <s v="Galiway (GB) / Queen Cordelia (IRE)"/>
        <s v="Holy Roman Emperor (IRE) / Lustful (GB)"/>
        <s v="Inns of Court (IRE) / Night Queen (IRE)"/>
        <s v="Inns of Court (IRE) / Fainleog (IRE)"/>
        <s v="Invincible Army (IRE) / Brown Eyed Honey (GB)"/>
        <s v="Invincible Army (IRE) / Grandegrandegrande (IRE)"/>
        <s v="James Garfield (IRE) x Isabella Brant (FR)"/>
        <s v="James Garfield (IRE) x Slovak (IRE)"/>
        <s v="Kodi Bear (IRE)Kodi Bear (IRE) x Angel de La Gesse (FR)"/>
        <s v="Kodi Bear (IRE) / Andorra (GB)"/>
        <s v="Kodi Bear (IRE) / Masquerading (GB)"/>
        <s v="Kuroshio (AUS) x Musical Memories (GB)"/>
        <s v="Lucky Vega (IRE) x Jellicle Ball (IRE)"/>
        <s v="Magna Grecia (IRE) x Ellasha (GB)"/>
        <s v="Make Believe (GB) x Hymnist (IRE)"/>
        <s v="Nando Parrado (GB) x Ponty Royale (IRE)"/>
        <s v="Nando Parrado (GB) x Purple Tigress (GB)"/>
        <s v="Nando Parrado (GB) x Lexington Sky (IRE)"/>
        <s v="Phoenix of Spain (IRE) / Passage Falcon (IRE)"/>
        <s v="Saxon Warrior (JPN) x Raajihah (GB)"/>
        <s v="Saxon Warrior (JPN) x Regency Romance (GB)"/>
        <s v="Sioux Nation (USA) x Hot Legs (IRE)"/>
        <s v="Starman (GB) / Universal Beauty (GB)"/>
        <s v="Starman (GB) / Throne (GB)"/>
        <s v="Supremacy (IRE) / Iamfine (IRE)"/>
        <s v="Waldgeist (GB) / Bed of Diamonds (GB)"/>
        <s v="Waldgeist (GB) / Not Misbegotten (IRE)"/>
        <s v="Cotai Glory (GB) / Expect Amazing (IRE)"/>
        <s v="Coulsty (IRE) / Boom And Bloom (IRE)"/>
        <s v="Coulsty (IRE) / Clodovine (FR)"/>
        <s v="Dandy Man (IRE) x Maybe So (GB)"/>
        <s v="Far Above (IRE) / Spirit of Sisra (IRE)"/>
        <s v="Holy Roman Emperor (IRE) x Maiden's Tower (IRE)"/>
        <s v="Inns of Court (IRE) / Looking Good (GB)"/>
        <s v="Soldier's Call (GB) / Angels (GB)"/>
        <s v="Aclaim (IRE) x Sleepy Dust (IRE)"/>
        <s v="Alkumait (GB)Wishyouwerehere (IRE)"/>
        <s v="Alkumait (GB) / Gianetta (USA)"/>
        <s v="Ardad (IRE) / Flirtare (IRE)"/>
        <s v="Bobby's Kitten (USA) / Mariee (GB)"/>
        <s v="Bungle Inthejungle (GB) x Melanie Pimm (IRE)"/>
        <s v="Circus Maximus (IRE)Cosmic Fire (FR)"/>
        <s v="Coulsty (IRE) x South Forest (IRE)"/>
        <s v="Dawn Approach (IRE) / Stylish One (IRE)"/>
        <s v="Earthlight (IRE) / Zagharit (IRE)"/>
        <s v="Elzaam (AUS) x Signora Lina (IRE)"/>
        <s v="Elzaam (AUS) / Live Stream (IRE)"/>
        <s v="Inns of Court (IRE) / Witty Repartee (IRE)"/>
        <s v="Magna Grecia (IRE) x Danzonette (IRE)"/>
        <s v="Mohaather (GB) / Loving Touch (GB)"/>
        <s v="Nando Parrado (GB) x Hanvarana (IRE)"/>
        <s v="Nando Parrado (GB) / Tamaara (IRE)"/>
        <s v="Phoenix of Spain (IRE) x Soul Custody (CAN)"/>
        <s v="Phoenix of Spain (IRE) x Divine Approach (IRE)"/>
        <s v="Profitable (IRE) / Marmalade Cat (GB)"/>
        <s v="Saxon Warrior (JPN) / Bronagh's Belle (IRE)"/>
        <s v="Soldier's Call (GB) / Revived (GB)"/>
        <s v="Soldier's Call (GB) / Rebel Force (IRE)"/>
        <s v="Supremacy (IRE) / Lady Kermit (IRE)"/>
        <s v="Time Test (GB) x Lady Brigid (IRE)"/>
        <s v="U S Navy Flag (USA) x Pink Moon (IRE)"/>
        <s v="U S Navy Flag (USA) / Ever Amber (IRE)"/>
        <s v="Vadamos (FR) / Miss Verdoyante (GB)"/>
        <s v="Waldgeist (GB) x Enchanted Empress (IRE)"/>
        <s v="Waldgeist (GB) / Namibie (GB)"/>
        <s v="Coulsty (IRE) / Starlight Dance (IRE)"/>
        <s v="Coulsty (IRE) / Elbegei (GB)"/>
        <s v="Dandy Man (IRE) / Nashmiah (IRE)"/>
        <s v="King of Change (GB) / Volkovkha (GB)"/>
        <s v="Kodi Bear (IRE) / Forever In Love (GB)"/>
        <s v="Magna Grecia (IRE) x Shaqeeqa (GB)"/>
        <s v="Nando Parrado (GB) / Fables (IRE)"/>
        <s v="Nando Parrado (GB) / Fynbos (GB)"/>
        <s v="Arizona (IRE)Arizona (IRE) x Baby Houseman (GB)"/>
        <s v="Australia (GB) / Sister Eliza (IRE)"/>
        <s v="Bobby's Kitten (USA) / Vincitomnia (FR)"/>
        <s v="Bungle Inthejungle (GB)Brazilian Breeze (IRE)"/>
        <s v="Bungle Inthejungle (GB) x Katora (GB)"/>
        <s v="Bungle Inthejungle (GB) / Carryonregardless (GB)"/>
        <s v="Circus Maximus (IRE) x Path of Totality (USA)"/>
        <s v="Circus Maximus (IRE) / Isobel Baillie (GB)"/>
        <s v="Cotai Glory (GB) / Wychwood Whisper (IRE)"/>
        <s v="Coulsty (IRE) x Paradisia (IRE)"/>
        <s v="Coulsty (IRE) / Salwa (IRE)"/>
        <s v="Coulsty (IRE) / Sense of Victory (IRE)"/>
        <s v="Coulsty (IRE) / Dawaa (GB)"/>
        <s v="Dawn Approach (IRE) / Shuttlecock (GB)"/>
        <s v="Due Diligence (USA) / If You Can Dream (GB)"/>
        <s v="Elzaam (AUS) / Upper Silesian (IRE)"/>
        <s v="Far Above (IRE) / Va Pensiero (IRE)"/>
        <s v="Galileo Gold (GB) / Hangzhou (GB)"/>
        <s v="Gleneagles (IRE) / Ugo Fire (IRE)"/>
        <s v="Inns of Court (IRE) / Ceimeanna Coise (IRE)"/>
        <s v="Invincible Army (IRE) x Lunette (IRE)"/>
        <s v="Kessaar (IRE) / Regrette Rien (IRE)"/>
        <s v="King of Change (GB) / House of Roses (GB)"/>
        <s v="Kodi Bear (IRE) / Ice Haven (IRE)"/>
        <s v="Kodi Bear (IRE) / Maharg's Princess (IRE)"/>
        <s v="Kuroshio (AUS) x Jamboretta (IRE)"/>
        <s v="Lucky Vega (IRE) x Katie O'Hara (IRE)"/>
        <s v="Sands of Mali (FR) x Imdancinwithurwife (IRE)"/>
        <s v="Sands of Mali (FR) / Bayan Kasirga (IRE)"/>
        <s v="Saxon Warrior (JPN) / Alchemilla (GB)"/>
        <s v="Saxon Warrior (JPN) / Mezyan (IRE)"/>
        <s v="Shaman (IRE) / Bask In Glory (IRE)"/>
        <s v="Sioux Nation (USA)Sioux Nation (USA) x Anythingyouwantobe (GB)"/>
        <s v="Soldier's Call (GB) x Myrtie (IRE)"/>
        <s v="Soldier's Call (GB) / Rue Bonaparte (IRE)"/>
        <s v="Soldier's Call (GB) / French Heroine (GB)"/>
        <s v="Soldier's Call (GB) / Lady Tyne (GB)"/>
        <s v="Space Blues (IRE) / Lady Mona (IRE)"/>
        <s v="Starman (GB)Cin Cin (IRE)"/>
        <s v="Starman (GB) / American Spirit (IRE)"/>
        <s v="Study of Man (IRE) / Archduchess (GB)"/>
        <s v="Supremacy (IRE) / Ahaaly (GB)"/>
        <s v="Ten Sovereigns (IRE)Ten Sovereigns (IRE) x Aussie Lass (IRE)"/>
        <s v="U S Navy Flag (USA)Whimsical Dream (GB)"/>
        <s v="Cotai Glory (GB) / Sarajevo Rose (IRE)"/>
        <s v="Coulsty (IRE) x Quinine (GB)"/>
        <s v="Coulsty (IRE) / Peace Treaty (IRE)"/>
        <s v="Dandy Man (IRE) / Dixiedoodledandy (IRE)"/>
        <s v="Prince of Lir (IRE)Prince of Lir (IRE) x Bean Uasal (IRE)"/>
        <s v="Profitable (IRE) / Heretoolong (IRE)"/>
        <s v="Sea The Moon (GER) / Amazed By Grace (GB)"/>
        <s v="A'Ali (IRE) / Aristotelicienne (IRE)"/>
        <s v="Alkumait (GB)Alkumait (GB) x Alabama Grace (IRE)"/>
        <s v="Alkumait (GB) / Jadhwah (GB)"/>
        <s v="Belardo (IRE) / Gleeful (GB)"/>
        <s v="Bungle Inthejungle (GB)With One Accord (GB)"/>
        <s v="Cotai Glory (GB) / Illico (GB)"/>
        <s v="Coulsty (IRE) / Misty Angel (IRE)"/>
        <s v="Dandy Man (IRE) x Gali Girl (IRE)"/>
        <s v="Earthlight (IRE) / Rythmic (GB)"/>
        <s v="Earthlight (IRE) / Morning Jewel (IRE)"/>
        <s v="Galileo Gold (GB)Galileo Gold (GB) x Adeliz (FR)"/>
        <s v="Gleneagles (IRE) / Royal Blue Caravel (IRE)"/>
        <s v="Inns of Court (IRE) / Esterlina (IRE)"/>
        <s v="Invincible Army (IRE) x Fanzine (GB)"/>
        <s v="Invincible Army (IRE)Virtually (GB)"/>
        <s v="King of Change (GB)King of Change (GB) x Ask Not (GB)"/>
        <s v="Kodi Bear (IRE) / Lyin Eyes (GB)"/>
        <s v="Lucky Vega (IRE) x Mihrab (USA)"/>
        <s v="Masar (IRE) / Sunset Wish (GB)"/>
        <s v="Nando Parrado (GB) x Poker Hospital (GB)"/>
        <s v="Nando Parrado (GB) / Ottilie (IRE)"/>
        <s v="Raven's Pass (USA) / Royal Highness (IRE)"/>
        <s v="Sands of Mali (FR) / Tickerdi (IRE)"/>
        <s v="Saxon Warrior (JPN) / Dolce Sicily (IRE)"/>
        <s v="Sergei Prokofiev (CAN) / Sunny York (IRE)"/>
        <s v="Shaman (IRE) x Final Offer (IRE)"/>
        <s v="Shaman (IRE) / Vizean (IRE)"/>
        <s v="Space Blues (IRE) / Ariena (IRE)"/>
        <s v="Supremacy (IRE) x Eraadaat (IRE)"/>
        <s v="Ten Sovereigns (IRE) / Conniption (IRE)"/>
        <s v="Ten Sovereigns (IRE) / Tres Speciale (GB)"/>
        <s v="Ten Sovereigns (IRE) / Royal Visit (IRE)"/>
        <s v="Twilight Son (GB) / Abashova (GB)"/>
        <s v="Ulysses (IRE) / Sonnellino (GB)"/>
        <s v="Circus Maximus (IRE) / Ms Grande Corniche (GB)"/>
        <s v="Far Above (IRE) / Ivor's Magic (IRE)"/>
        <s v="Inns of Court (IRE) x New To Wexford (IRE)"/>
        <s v="Kessaar (IRE) / Gold Stone (GB)"/>
        <s v="Cotai Glory (GB) / Malakite (IRE)"/>
        <s v="Coulsty (IRE) / Mordoree (IRE)"/>
        <s v="Dandy Man (IRE) / Alicia Darcy (IRE)"/>
        <s v="Dandy Man (IRE) / Fawaayed (IRE)"/>
        <s v="Earthlight (IRE) / Diptych (USA)"/>
        <s v="Invincible Army (IRE) x Rome Imperial (IRE)"/>
        <s v="Kodi Bear (IRE) / Ladywood (IRE)"/>
        <s v="Lucky Vega (IRE) / Kilakey (IRE)"/>
        <s v="Study of Man (IRE) / Spectatrice (GB)"/>
        <s v="Supremacy (IRE) / Say It's Me (GB)"/>
        <s v="U S Navy Flag (USA) / Split Decision (IRE)"/>
        <s v="Waldgeist (GB) x Spesialta (GB)"/>
        <s v="Churchill (IRE) / Hollie Point (GB)"/>
        <s v="Cotai Glory (GB) x Figurative (FR)"/>
        <s v="Magna Grecia (IRE) / Chirkova (USA)"/>
        <s v="Nando Parrado (GB) / Becuille (IRE)"/>
        <s v="Alkumait (GB) x Hastalavistababy (CAN)"/>
        <s v="Alkumait (GB) / Elshabakiya (IRE)"/>
        <s v="Australia (GB) / Delta Dreamer (GB)"/>
        <s v="Bungle Inthejungle (GB) / Gamesetandmatch (IRE)"/>
        <s v="Calyx (GB) / Love In The City (IRE)"/>
        <s v="Cotai Glory (GB) x Evening Spirit (GB)"/>
        <s v="Cotai Glory (GB) x Solfeggio (IRE)"/>
        <s v="Cotai Glory (GB) / Unusually Hot (IRE)"/>
        <s v="Footstepsinthesand (GB) / Sander Camillo (USA)"/>
        <s v="Lope Y Fernandez (IRE) / Siralen (USA)"/>
        <s v="Make Believe (GB) / Bint Nayef (IRE)"/>
        <s v="Make Believe (GB) / Contida (GB)"/>
        <s v="Sioux Nation (USA) x Jenniings (IRE)"/>
        <s v="Soldier's Call (GB) x End of An Era (IRE)"/>
        <s v="Soldier's Call (GB) / Martha Watson (IRE)"/>
        <s v="Sottsass (FR) x Flying Rock (IRE)"/>
        <s v="Space Blues (IRE) x Marsh Pride (GB)"/>
        <s v="Starman (GB) x Harranda (IRE)"/>
        <s v="Supremacy (IRE) x Little Avon (GB)"/>
        <s v="Time Test (GB) / Coolibah (IRE)"/>
        <s v="Invincible Army (IRE) / Piazzini (IRE)"/>
        <s v="Make Believe (GB) / Hallowed Park (IRE)"/>
        <s v="Starman (GB) / Wall of Sapphire (IRE)"/>
        <s v="Churchill (IRE) / Badalona (GB)"/>
        <s v="Cityscape (GB) / Luisa Calderon (GB)"/>
        <s v="Gleneagles (IRE) / Chance of Bubbles (IRE)"/>
        <s v="Gregorian (IRE)Wahylah (IRE)"/>
        <s v="Kodi Bear (IRE) x Legitimus (IRE)"/>
        <s v="Kodi Bear (IRE) / Kymera (IRE)"/>
        <s v="Lope Y Fernandez (IRE) / Belatorio (IRE)"/>
        <s v="Lope Y Fernandez (IRE) / Midnightly (GB)"/>
        <s v="Nando Parrado (GB)Buttonhole (GB)"/>
        <s v="Nando Parrado (GB) / Entrapment (GB)"/>
        <s v="Showcasing (GB) / Poupee Grise (FR)"/>
        <s v="Space Blues (IRE) / Red Balloons (GB)"/>
        <s v="Starman (GB) x Roseisarose (IRE)"/>
        <s v="Starman (GB)Adelina (USA)"/>
        <s v="Teofilo (IRE) / Peace Arch (IRE)"/>
        <s v="Twilight Son (GB) / Unilit (IRE)"/>
        <s v="Waldgeist (GB) / Ghostflower (IRE)"/>
        <s v="Saxon Warrior (JPN) / An Saincheann (IRE)"/>
        <s v="Alkumait (GB) x Sou Anguillarina (IRE)"/>
        <s v="Alkumait (GB) / Goldspun (GB)"/>
        <s v="Ardad (IRE) / Curtain Call (GB)"/>
        <s v="Australia (GB) / Cornakill (USA)"/>
        <s v="Bungle Inthejungle (GB) x Rohesia (GB)"/>
        <s v="Bungle Inthejungle (GB) / Kya One (FR)"/>
        <s v="Churchill (IRE)Cherry Oak (IRE)"/>
        <s v="Cotai Glory (GB) x Mnemonic Alexander (IRE)"/>
        <s v="Coulsty (IRE) / Causeway Charm (USA)"/>
        <s v="Elzaam (AUS)Bounty'S Spirit (GB)"/>
        <s v="Gleneagles (IRE) x Saturn Girl (IRE)"/>
        <s v="Gleneagles (IRE) / Low Cunning (IRE)"/>
        <s v="Iffraaj (GB) / Between The Sheets (IRE)"/>
        <s v="Invincible Army (IRE) / Passegiata (GB)"/>
        <s v="Kameko (USA) / Little Voice (USA)"/>
        <s v="Kodi Bear (IRE) / Caridade (USA)"/>
        <s v="Lope Y Fernandez (IRE)Chasing Rubies (IRE)"/>
        <s v="Make Believe (GB) x Kerry Gal (IRE)"/>
        <s v="Mehmas (IRE) / Struck By The Moon (GB)"/>
        <s v="No Nay Never (USA) / Rawaaq (GB)"/>
        <s v="Phoenix of Spain (IRE) / Church Melody (GB)"/>
        <s v="Profitable (IRE) x Galeaza (GB)"/>
        <s v="Recoletos (FR) x Survived (GB)"/>
        <s v="Saxon Warrior (JPN)Saxon Warrior (JPN) x Alpine Air (GB)"/>
        <s v="Saxon Warrior (JPN) / Snow Scene (IRE)"/>
        <s v="Sioux Nation (USA) / Grace Note (GB)"/>
        <s v="Sottsass (FR) / Asterina (GB)"/>
        <s v="Starman (GB)Wizz Up (IRE)"/>
        <s v="Ten Sovereigns (IRE)Zippy Rock (IRE)"/>
        <s v="Teofilo (IRE) / Oh So Woke (IRE)"/>
        <s v="Time Test (GB) x Malinka (IRE)"/>
        <s v="Waldgeist (GB) / Helen of Albany (IRE)"/>
        <s v="Zelzal (FR) / Pagua (IRE)"/>
        <s v="Acclamation (GB) x Dansky (IRE)"/>
        <s v="Bungle Inthejungle (GB) x Kristal Xenia (IRE)"/>
        <s v="Calyx (GB) / Take Shelter (GB)"/>
        <s v="Invincible Army (IRE) / Passing Trade (IRE)"/>
        <s v="Waldgeist (GB) / Oh Sedulous (IRE)"/>
        <s v="Alkumait (GB) x Race In Focus (IRE)"/>
        <s v="Ardad (IRE) / Malika I Jahan (FR)"/>
        <s v="Arizona (IRE) / Amthaal (GB)"/>
        <s v="Awtaad (IRE) / Baby Love (GER)"/>
        <s v="Coulsty (IRE)Coulsty (IRE) x Bonnefio (GB)"/>
        <s v="Dandy Man (IRE) / Liliofthelamplight (IRE)"/>
        <s v="Dream Ahead (USA) / Lead Story (IRE)"/>
        <s v="Elzaam (AUS) / Smooth Sailing (GB)"/>
        <s v="Elzaam (AUS) / Mm Sixsevei (IRE)"/>
        <s v="Far Above (IRE) x Gaby (IRE)&quot;"/>
        <s v="Galileo Gold (GB) x Novel Fun (IRE)"/>
        <s v="Gregorian (IRE) / Macaroon (IRE)"/>
        <s v="Havana Gold (IRE) x Kaminari (IRE)"/>
        <s v="Iffraaj (GB) / Sparkling Beam (IRE)"/>
        <s v="Kodi Bear (IRE) / Crime of Passion (IRE)"/>
        <s v="Lucky Vega (IRE) x Pure Greed (IRE)"/>
        <s v="Make Believe (GB) x Paza (USA)"/>
        <s v="Sergei Prokofiev (CAN) / Compass Rose (IRE)"/>
        <s v="Sergei Prokofiev (CAN) / Anna Sophia (USA)"/>
        <s v="Showcasing (GB) / Kaks Roosid (FR)"/>
        <s v="Ten Sovereigns (IRE) x Seeharn (IRE)"/>
        <s v="Ten Sovereigns (IRE) / Karasiyra (IRE)"/>
        <s v="Ten Sovereigns (IRE) / Snow Rose (USA)"/>
        <s v="Inns of Court (IRE) x Key Moment (IRE)"/>
        <s v="Nando Parrado (GB) / Path of Silver (IRE)"/>
        <s v="Time Test (GB) / Sea The Queen (IRE)"/>
        <s v="Almanzor (FR) / Hurbling (IRE)"/>
        <s v="Arizona (IRE) / Danamight (IRE)"/>
        <s v="Bungle Inthejungle (GB) x Is She About (IRE)"/>
        <s v="Churchill (IRE) x Degree (GB)"/>
        <s v="Cotai Glory (GB) x Snapollentia (IRE)"/>
        <s v="Coulsty (IRE)Call of The Jungle (IRE)"/>
        <s v="Footstepsinthesand (GB) x Divert (IRE)"/>
        <s v="Ghaiyyath (IRE) / Ice Eagle (IRE)"/>
        <s v="Gleneagles (IRE) x Flawless Beauty (GB)"/>
        <s v="Holy Roman Emperor (IRE) / Simaviya (IRE)"/>
        <s v="Invincible Spirit (IRE) / Happy Land (IRE)"/>
        <s v="Nando Parrado (GB) / Love Oasis (GB)"/>
        <s v="Profitable (IRE) / The Lacemaker (GB)"/>
        <s v="Sergei Prokofiev (CAN)Sergei Prokofiev (CAN) x Aquiano (GB)"/>
        <s v="Soldier's Call (GB)Tartufo Dolce (IRE)"/>
        <s v="Space Blues (IRE) x Lady of Power (GB)"/>
        <s v="Starman (GB) / Praskovia (IRE)"/>
        <s v="Time Test (GB) / Joyful Hope (GB)"/>
        <s v="Without Parole (GB) x Rose Kazan (IRE)"/>
        <s v="Coulsty (IRE) x Feathery (GB)"/>
        <s v="Profitable (IRE)Brazilian Bride (IRE)"/>
        <s v="Sergei Prokofiev (CAN) x Monisha (FR)"/>
        <s v="Supremacy (IRE) / Platinum Coast (USA)"/>
        <s v="Acclamation (GB)Acclamation (GB) x Aveta (FR)"/>
        <s v="Bungle Inthejungle (GB) / Paloise (FR)"/>
        <s v="Churchill (IRE) / Heroic Heart (FR)"/>
        <s v="Iffraaj (GB) x Starrylita (IRE)"/>
        <s v="Kodi Bear (IRE) / Towards (USA)"/>
        <s v="Nando Parrado (GB)Nando Parrado (GB) x Blue Marmalade (IRE)"/>
        <s v="Phoenix of Spain (IRE) x Dreamaway (IRE)"/>
        <s v="Phoenix of Spain (IRE) / Furia Cruzada (CHI)"/>
        <s v="Saxon Warrior (JPN) / Beat The Stars (IRE)"/>
        <s v="Saxon Warrior (JPN) / Night of Hope (IRE)"/>
        <s v="Soldier's Call (GB) / Pink Diva (IRE)"/>
        <s v="Starman (GB) / Adroit (IRE)"/>
        <s v="Ten Sovereigns (IRE) / Gale Song (GB)"/>
        <s v="Time Test (GB) / Finishingthehat (GB)"/>
        <s v="Waldgeist (GB) x Nimboo (USA)"/>
        <s v="Starman (GB) x Kheeraan (IRE)"/>
        <s v="Galileo Gold (GB)Chabelita (GB)"/>
        <s v="Lucky Vega (IRE) x Golddragon Reef (IRE)"/>
        <s v="Magna Grecia (IRE)Dance Hall Girl (IRE)"/>
        <s v="Make Believe (GB) / Destalink (GB)"/>
        <s v="Ribchester (IRE) x Rhythm And Rhyme (IRE)"/>
        <s v="Saxon Warrior (JPN) x Mighty Girl (FR)"/>
        <s v="Shaman (IRE) x Fearlessly (IRE)"/>
        <s v="Sioux Nation (USA) x Alexander Youth (IRE) 2023 B.F"/>
        <s v="Starman (GB) / Bishop's Lake (GB)"/>
        <s v="Starman (GB) / Kimbay (IRE)"/>
        <s v="Supremacy (IRE) x Mzyoon (IRE)"/>
        <s v="Victor Ludorum (GB) / Spinacia (IRE)"/>
        <s v="Invincible Army (IRE) / Shambolique (GB)"/>
        <s v="Supremacy (IRE) / Spirited Girl (IRE)"/>
        <s v="Acclamation (GB) / Western Safari (IRE)"/>
        <s v="Advertise (GB) x Key Light (IRE)"/>
        <s v="Australia (GB) x Madame Delavanti (IRE)"/>
        <s v="Australia (GB) / Coral Mist (GB)"/>
        <s v="Bungle Inthejungle (GB)Unabridged (IRE)"/>
        <s v="Bungle Inthejungle (GB) / Jeewana (GB)"/>
        <s v="Bungle Inthejungle (GB) / Tell The Wind (IRE)"/>
        <s v="Cotai Glory (GB) x Shim Sham (IRE)"/>
        <s v="Coulsty (IRE) / Lady Tati (IRE)"/>
        <s v="Earthlight (IRE) / Rolling Deep (GB)"/>
        <s v="Elzaam (AUS)Coconut Kisses (GB)"/>
        <s v="Elzaam (AUS)Elzaam (AUS) x Alanna'a Leanbh (IRE)"/>
        <s v="Kameko (USA) / Coquette Noire (IRE)"/>
        <s v="Kodiac (GB)Kodiac (GB) x Alqifaar (USA)"/>
        <s v="Kuroshio (AUS) / Maarit (IRE)"/>
        <s v="Lucky Vega (IRE) / Alshadhia (IRE)"/>
        <s v="Lucky Vega (IRE) / Dundel'S Spirit (IRE)"/>
        <s v="Magna Grecia (IRE)Cheetah (GB)"/>
        <s v="Make Believe (GB)Creme Anglaise (GB)"/>
        <s v="Mehmas (IRE)Symmetrical (USA)B.C"/>
        <s v="Mehmas (IRE) x Dream Club (GB)"/>
        <s v="Mehmas (IRE) / Scholarly (GB)"/>
        <s v="Phoenix of Spain (IRE)Phoenix of Spain (IRE) x Billie Eria (IRE)"/>
        <s v="Sioux Nation (USA)Victrix Ludorum (IRE)"/>
        <s v="Sioux Nation (USA) x Seelie (IRE)"/>
        <s v="Sioux Nation (USA) / Eirona (IRE)"/>
        <s v="Sioux Nation (USA) / Quiteacatch (GB)"/>
        <s v="Sottsass (FR) x Mots Croises (GB)"/>
        <s v="Space Blues (IRE)Kalamriyda (IRE)Gr.F"/>
        <s v="Supremacy (IRE)Campion (GB)"/>
        <s v="Supremacy (IRE) / Beat of My Heart (IRE)"/>
        <s v="Ten Sovereigns (IRE)Ten Sovereigns (IRE) x Bergamask (USA)"/>
        <s v="Time Test (GB) / Strelka (GB)"/>
        <s v="Ubettabelieveit (IRE) / Groupie (GB)"/>
        <s v="Prince of Lir (IRE) x Mitre Peak (GB)"/>
        <s v="A'Ali (IRE) / Mystify Me (GB)"/>
        <s v="Alkumait (GB)Alkumait (GB) x Adeste (GB)"/>
        <s v="Calyx (GB) x Ladies From Hell (IRE)"/>
        <s v="Cotai Glory (GB)Celerina (IRE)"/>
        <s v="Cotai Glory (GB) / Somedaysrdiamonds (GB)"/>
        <s v="Cotai Glory (GB) / Maremmasanta (GB)"/>
        <s v="Dandy Man (IRE) / La Perla (SPA)"/>
        <s v="Dream Ahead (USA) / Memory Lane (GB)"/>
        <s v="Far Above (IRE) / D'Arcy Spice (GB)"/>
        <s v="Frosted (USA) x Doc Girl (USA)"/>
        <s v="Ghaiyyath (IRE) x Satwa Ruby (FR)"/>
        <s v="Inns of Court (IRE) / Savoy Showgirl (IRE)"/>
        <s v="Invincible Army (IRE) / Ask The Wind (IRE)"/>
        <s v="Mehmas (IRE) / Caislean (IRE)"/>
        <s v="Sea The Moon (GER) x Elite (GB)"/>
        <s v="Sottsass (FR) / Piazza Navona (GB)"/>
        <s v="Sottsass (FR) / Northeast Moon (IRE)"/>
        <s v="Space Blues (IRE) x Jessely (FR)"/>
        <s v="Supremacy (IRE)Supremacy (IRE) x Araniya (FR)"/>
        <s v="Supremacy (IRE) / Lady Greta (IRE)"/>
        <s v="Ten Sovereigns (IRE) / Klass Action (IRE)"/>
        <s v="Too Darn Hot (GB) / Via Liguria (GB)"/>
        <s v="Alkumait (GB) / Porta Portese (GB)"/>
        <s v="Bungle Inthejungle (GB) / Young Angel (IRE)"/>
        <s v="Saxon Warrior (JPN) x Saucy Spirit (GB)"/>
        <s v="Saxon Warrior (JPN) / Cross My Mind (IRE)"/>
        <s v="Sioux Nation (USA) x Dashing Diamond (IRE)"/>
        <s v="Sottsass (FR) x Dream Approach (IRE)"/>
        <s v="Space Blues (IRE) x Music And Dance (GB)"/>
        <s v="Ten Sovereigns (IRE) / Bright And Shining (IRE)"/>
        <s v="Teofilo (IRE)Catchphrase (IRE)"/>
        <s v="Twilight Son (GB)Zawiyah (GB)"/>
        <s v="Waldgeist (GB) / Three Sugars (AUS)"/>
        <s v="Ardad (IRE) / The Ceiling Job (IRE)"/>
        <s v="Australia (GB) / Hieroglyphic (GB)"/>
        <s v="Bungle Inthejungle (GB) x Hurricane Lil (IRE)"/>
        <s v="Bungle Inthejungle (GB) / The Singing Hills (GB)"/>
        <s v="Circus Maximus (IRE) / Offering (GB)"/>
        <s v="Cotai Glory (GB) / Rose Tinted Sand (IRE)"/>
        <s v="Ghaiyyath (IRE) / La Femme (IRE)"/>
        <s v="Highland Reel (IRE) / Leenavesta (USA)"/>
        <s v="Iffraaj (GB) / Magique (IRE)"/>
        <s v="Kodi Bear (IRE) x Mimic's Memory (GB)"/>
        <s v="Lucky Vega (IRE) / Anyone Special (IRE)"/>
        <s v="Lucky Vega (IRE) / She Loves A Night (IRE)"/>
        <s v="Pinatubo (IRE) / Unpretentious (GB)"/>
        <s v="Sergei Prokofiev (CAN) / Ahwahnee (GB)"/>
        <s v="Shaman (IRE)Shaman (IRE) x Alys Love (GB)"/>
        <s v="Sioux Nation (USA)California Poppy (IRE)"/>
        <s v="Sioux Nation (USA) / Shirin of Persia (IRE)"/>
        <s v="Sioux Nation (USA) / Sweetasever (IRE)"/>
        <s v="Sottsass (FR) / Hassaya (IRE)"/>
        <s v="Starman (GB) / Cool Esprit (IRE)"/>
        <s v="Study of Man (IRE) / Suffused (GB)"/>
        <s v="Supremacy (IRE) / High Shine (GB)"/>
        <s v="Supremacy (IRE) / Lizzie Lightening (IRE)"/>
        <s v="Ten Sovereigns (IRE) / Nabaraat (USA)"/>
        <s v="Time Test (GB) / Ventura (USA)"/>
        <s v="Twilight Son (GB) / Royal Seal (GB)"/>
        <s v="Zoustar (AUS) / Madernia (IRE)"/>
        <s v="Alkumait (GB)Crystal Dream (GB)"/>
        <s v="Australia (GB)Tinkerbells Effect (IRE)"/>
        <s v="Cotai Glory (GB) / Sparkling (IRE)"/>
        <s v="Dark Angel (IRE) x Kodinar (GB)"/>
        <s v="Inns of Court (IRE) / Supreme Quest (GB)"/>
        <s v="Magna Grecia (IRE) / Astroglia (USA)"/>
        <s v="Saxon Warrior (JPN) / Crosstalk (IRE)"/>
        <s v="Acclamation (GB)Acclamation (GB) x Aqtaar (IRE)"/>
        <s v="Acclamation (GB) / Memoria (GB)"/>
        <s v="Awtaad (IRE)Chitra (GB)"/>
        <s v="Camelot (GB)Dancing Years (IRE)"/>
        <s v="Cotai Glory (GB) x Pharadelle (IRE)"/>
        <s v="Coulsty (IRE) x Holly's Kid (USA)"/>
        <s v="Coulsty (IRE)Coulsty (IRE) x Blushing Rose (GB)"/>
        <s v="Dandy Man (IRE) x Remember Alexander (GB)"/>
        <s v="Dandy Man (IRE) / Martina Franca (GB)"/>
        <s v="Elzaam (AUS) / Carpe Diem Lady (IRE)"/>
        <s v="Expert Eye (GB) / Modern Look (GB)"/>
        <s v="Far Above (IRE) x Sea Chanter (USA)"/>
        <s v="Far Above (IRE) / Pepinillo (GB)"/>
        <s v="In Swoop (IRE)Vive Marie (GER)"/>
        <s v="Invincible Army (IRE) x Himiko (IRE)"/>
        <s v="Invincible Army (IRE) x Scarlet Pimpernel (GB)"/>
        <s v="Invincible Army (IRE) / Gabridan (IRE)"/>
        <s v="Invincible Spirit (IRE) x World of Good (GB) 2023 B.C"/>
        <s v="Kodi Bear (IRE)Kodi Bear (IRE) x Ahab (GB)"/>
        <s v="Kodi Bear (IRE) / Casual Remark (IRE)"/>
        <s v="Lucky Vega (IRE) / Combination (FR)"/>
        <s v="Masar (IRE) / Spinamiss (IRE)"/>
        <s v="Mehmas (IRE) x Truth Prevails (GB) 2023 Ch.C"/>
        <s v="New Bay (GB) x Angel Love (GER) 2023 Ch.C"/>
        <s v="Persian King (IRE) x Sermina (IRE)"/>
        <s v="Pinatubo (IRE) / Swish (IRE)"/>
        <s v="Raven's Pass (USA) / St Clerans (IRE)"/>
        <s v="Sands of Mali (FR) / Few Words (GB)"/>
        <s v="Saxon Warrior (JPN) x Sand Shoe (GB)"/>
        <s v="Saxon Warrior (JPN) x Intuit (IRE)"/>
        <s v="Saxon Warrior (JPN) / Kitty Matcham (IRE)"/>
        <s v="Showcasing (GB) / Pornstar Martini (IRE)"/>
        <s v="Starman (GB) x Marian Halcombe (USA)"/>
        <s v="Starman (GB) x Sea of Antiquity (IRE)"/>
        <s v="Starman (GB) / Hazaraina (IRE)"/>
        <s v="Starman (GB) / It's Miraculous (USA)"/>
        <s v="Study of Man (IRE) x Alma Linda (GB) 2023 B.C"/>
        <s v="Supremacy (IRE) x Rocking (GB)"/>
        <s v="Supremacy (IRE) / Urban Beauty (IRE)"/>
        <s v="Supremacy (IRE) / Relation Alexander (IRE)"/>
        <s v="Ten Sovereigns (IRE) / La Norma (IRE)"/>
        <s v="Ten Sovereigns (IRE) / Ravish (GB)"/>
        <s v="Territories (IRE) x Spring Torrents (IRE)"/>
        <s v="Ulysses (IRE)Synergy (FR)B.C"/>
        <s v="Zelzal (FR)Bright Star (FR)"/>
        <s v="Cotai Glory (GB) / Suraat (IRE)"/>
        <s v="Coulsty (IRE)Temecula (IRE)"/>
        <s v="Due Diligence (USA) / Lady Macduff (IRE)"/>
        <s v="Havana Gold (IRE) x Lily For Ever (FR)"/>
        <s v="Kodiac (GB) / Fanciful Miss (GB)"/>
        <s v="Make Believe (GB) / Go Kart (IRE)"/>
        <s v="Nando Parrado (GB) / Kapria (FR)"/>
        <s v="Sergei Prokofiev (CAN) x Kozmina Bay (GB)"/>
        <s v="Sioux Nation (USA) / Owaseyf (USA)"/>
        <s v="Starman (GB) x Quickstep Queen (GB)"/>
        <s v="Starman (GB) / Bodak (IRE)"/>
        <s v="Supremacy (IRE) / Karmadal (IRE)"/>
        <s v="Australia (GB) x My Rosie (IRE)"/>
        <s v="Bated Breath (GB) / Serasana (GB)"/>
        <s v="Blue Point (IRE) / Scala Romana (IRE)"/>
        <s v="Dandy Man (IRE)Dandy Man (IRE) x Annee Lumiere (IRE)"/>
        <s v="Dark Angel (IRE)Reality of Dreams (USA)B.C"/>
        <s v="Elzaam (AUS) x Nutshell (GB)"/>
        <s v="Galiway (GB) / High As A Kite (FR)"/>
        <s v="Holy Roman Emperor (IRE) / Bit of Banter (IRE)"/>
        <s v="Invincible Spirit (IRE) / Ablah (USA)"/>
        <s v="Kodi Bear (IRE) x Fey (GB)"/>
        <s v="Lope Y Fernandez (IRE) / Missisipi Star (IRE)"/>
        <s v="Make Believe (GB) / Chiarezza (AUS)"/>
        <s v="New Bay (GB) x La Fiamma (USA)"/>
        <s v="No Nay Never (USA) / Mrs Frankel (IRE)"/>
        <s v="Phoenix of Spain (IRE) / Young Special (IRE)"/>
        <s v="Sands of Mali (FR) / Eglantyne Dream (FR)"/>
        <s v="Saxon Warrior (JPN) x Kalisma (IRE)"/>
        <s v="Sergei Prokofiev (CAN) / My Favourite Thing (GB)"/>
        <s v="Sioux Nation (USA) x Kerineya (IRE)"/>
        <s v="Sioux Nation (USA) x Marthamydear (USA)"/>
        <s v="Space Blues (IRE) / Make Me Sway (IRE)"/>
        <s v="Starman (GB) x Belle Diva (IRE) 2023 B.F"/>
        <s v="Starman (GB) x Cape Dollar (IRE) 2023 B.F"/>
        <s v="Starman (GB) / Merry Banter (GB)"/>
        <s v="Tamayuz (GB) x Fair Sailing (IRE)"/>
        <s v="Teofilo (IRE) x Dream On Buddy (IRE) 2023 B.C"/>
        <s v="Time Test (GB) / Rosika (GB)"/>
        <s v="U S Navy Flag (USA)U S Navy Flag (USA) x Alyssum (IRE)"/>
        <s v="Waldgeist (GB) x Mysilver (FR)"/>
        <s v="Without Parole (GB) x Olivia Pope (IRE)"/>
        <s v="Saxon Warrior (JPN) / Hassaad (GB)"/>
        <s v="Circus Maximus (IRE) / Morediamondsplease (USA)"/>
        <s v="Dandy Man (IRE) x Maria Ormani (IRE)"/>
        <s v="Dandy Man (IRE) / Steep Ascent (GB)"/>
        <s v="Dream Ahead (USA) x Exotic Isle (GB)"/>
        <s v="Gleneagles (IRE) / Kirsch (IRE)"/>
        <s v="Starman (GB) / Iconic Look (GB)"/>
        <s v="Advertise (GB) / Kaprice (IRE)"/>
        <s v="Ardad (IRE) / Household Name (GB)"/>
        <s v="Belardo (IRE) / Zen Silence (IRE)"/>
        <s v="Bungle Inthejungle (GB) / Madreselva (GB)"/>
        <s v="Cotai Glory (GB) x Hadrienne (GB)"/>
        <s v="Coulsty (IRE) x Ocean Myth (GB)"/>
        <s v="Inns of Court (IRE)Cheherazad (IRE)"/>
        <s v="Invincible Spirit (IRE) / Jolyne (GB)"/>
        <s v="Kameko (USA) x Melissa Jane (GB)"/>
        <s v="Lucky Vega (IRE) / Polar Sea (GB)"/>
        <s v="New Bay (GB)Sunny Again (GB)Ch.F"/>
        <s v="Sergei Prokofiev (CAN) / Elenora Delight (GB)"/>
        <s v="Sioux Nation (USA) / High Regards (IRE)"/>
        <s v="Sioux Nation (USA) / Road To Oz (IRE)"/>
        <s v="Starman (GB) / Outschool (IRE)"/>
        <s v="Starman (GB) / Naan (IRE)"/>
        <s v="Ulysses (IRE) x Eleusis (GB) 2023 Ch.C"/>
        <s v="Alkumait (GB) / South Ring (IRE)"/>
        <s v="Australia (GB) / Jealous Beauty (IRE)"/>
        <s v="Dandy Man (IRE) / Cool Thunder (IRE)"/>
        <s v="Dark Angel (IRE)Zomara (FR)"/>
        <s v="Galileo Chrome (IRE) / Love On My Mind (IRE)"/>
        <s v="Lareina (FR)"/>
        <s v="Inns of Court (IRE) / Music Pearl (IRE)"/>
        <s v="Invincible Army (IRE) / Isabeau (IRE)"/>
        <s v="Kodi Bear (IRE) x Jasmine B (IRE)"/>
        <s v="Lope Y Fernandez (IRE) / Persaria (GB)"/>
        <s v="Mohaather (GB) / Miskin Diamond (IRE)"/>
        <s v="Oasis Dream (GB) x Allegrezza (GB) 2023 B.F"/>
        <s v="Profitable (IRE) x Sophistry (GB)"/>
        <s v="Sioux Nation (USA) x Bright Bank (IRE) 2023 B.C"/>
        <s v="Space Blues (IRE)Sea of Grace (IRE)Ch.F"/>
        <s v="Starman (GB) x Duchess Rose (IRE) 2023 Ch.F"/>
        <s v="Starspangledbanner (AUS) / Dakini (IRE)"/>
        <s v="Ten Sovereigns (IRE) / Tamazug (GB)"/>
        <s v="Advertise (GB) x Dorella (GER)"/>
        <s v="Ardad (IRE) / Tuscan Oasis (IRE)"/>
        <s v="Bungle Inthejungle (GB) x Mochachino (IRE)"/>
        <s v="Cable Bay (IRE)Cable Bay (IRE) x Bahama Sea (IRE)"/>
        <s v="Circus Maximus (IRE) / Banimpire (IRE)"/>
        <s v="Cracksman (GB) x No War (USA)"/>
        <s v="Far Above (IRE)Ceaseless (IRE)"/>
        <s v="Kodi Bear (IRE) / Exquisite Ruby (GB)"/>
        <s v="Kodi Bear (IRE) / Harlequin Twist (GB)"/>
        <s v="Lope Y Fernandez (IRE) / Belle Above All (GB)"/>
        <s v="Make Believe (GB) x Fresh Snow (IRE)"/>
        <s v="Mehmas (IRE) / Firebird Song (IRE)"/>
        <s v="Profitable (IRE) x Punakha (IRE)"/>
        <s v="Sioux Nation (USA)Coeur Battant (IRE)"/>
        <s v="Sioux Nation (USA) x Siesta Time (GB)"/>
        <s v="Ten Sovereigns (IRE)Nassya (GB)B.F"/>
        <s v="Ten Sovereigns (IRE) / Week End (GB)"/>
        <s v="Victor Ludorum (GB) x Mirrorblack (IRE)"/>
        <s v="Acclamation (GB) / Duchesse (IRE)"/>
        <s v="Ardad (IRE) / Lydia Becker (GB)"/>
        <s v="Awtaad (IRE) x Khameela (GB)"/>
        <s v="Blue Point (IRE) / Geizy Teizy (IRE)"/>
        <s v="Calyx (GB) / Wild Surmise (IRE)"/>
        <s v="Hello Youmzain (FR) / Kenwysa (FR)"/>
        <s v="Kodi Bear (IRE) / Spring Leaf (FR)"/>
        <s v="Kodi Bear (IRE) / Xcite (IRE)"/>
        <s v="Palace Pier (GB) x Cascading (GB) 2023 B.F"/>
        <s v="Sergei Prokofiev (CAN) / Spanish Class (IRE)"/>
        <s v="Sioux Nation (USA) x Excellent Mariner (IRE)"/>
        <s v="Sioux Nation (USA) / Crimson Sunrise (IRE)"/>
        <s v="Teofilo (IRE) / Miss McLeod (IRE)"/>
        <s v="Ardad (IRE) / Puff (IRE)"/>
        <s v="Bungle Inthejungle (GB)Charming Guest (IRE)"/>
        <s v="Bungle Inthejungle (GB) / Ohsosecret (GB)"/>
        <s v="Cotai Glory (GB) / Malmoosa (IRE)"/>
        <s v="Cotai Glory (GB) / Maghzaa (IRE)"/>
        <s v="Ghaiyyath (IRE)Ghaiyyath (IRE) x Amchitka (IRE)"/>
        <s v="Kodi Bear (IRE) x Souzie (IRE)"/>
        <s v="Kodi Bear (IRE) x Expecting To Fly (USA)"/>
        <s v="Lucky Vega (IRE)I Am Beautiful (IRE)B.F"/>
        <s v="Lucky Vega (IRE) / Miss Kittyhawk (IRE)"/>
        <s v="Mohaather (GB) / Faustinatheyounger (IRE)"/>
        <s v="Nando Parrado (GB) / Impassioned (GB)"/>
        <s v="Saxon Warrior (JPN)Two Pass (IRE)"/>
        <s v="Saxon Warrior (JPN) / Sense of Humour (GB)"/>
        <s v="Sergei Prokofiev (CAN) / Ilsereno (GB)"/>
        <s v="Showcasing (GB) / Loving Nights (IRE)"/>
        <s v="Sioux Nation (USA) x Mufaraqaat (IRE)"/>
        <s v="Sioux Nation (USA) / Celestial Bow (IRE)"/>
        <s v="Sottsass (FR) x Hug And A Kiss (USA)"/>
        <s v="Sottsass (FR) / Annabelle Ja (FR)"/>
        <s v="Sottsass (FR) / Lady Glinka (IRE)"/>
        <s v="Space Blues (IRE) x Jedi Princess (IRE)"/>
        <s v="St Mark's Basilica (FR) x Deccan Queen (GB) 2023 B.C"/>
        <s v="Starman (GB) / Miss Purity Pinker (IRE)"/>
        <s v="Ulysses (IRE) / Posh Claret (GB)"/>
        <s v="Zoustar (AUS)Jalela (GB)B.C"/>
        <s v="Starspangledbanner (AUS) x Shebelia (GER)"/>
        <s v="Acclamation (GB)Cautious Dreams (USA)"/>
        <s v="Australia (GB) x Soriya (FR)"/>
        <s v="Blue Point (IRE) / Spanish Fly (IRE)"/>
        <s v="Bungle Inthejungle (GB) x Mulberry Seed (IRE)"/>
        <s v="Churchill (IRE)Shamanova (IRE)B.C"/>
        <s v="Churchill (IRE)Keystone Gulch (USA)B.C"/>
        <s v="Cotai Glory (GB) / Lady Hanson (IRE)"/>
        <s v="Elzaam (AUS) / Serengo (IRE)"/>
        <s v="Galileo Gold (GB)Galileo Gold (GB) x Ardingly (IRE)"/>
        <s v="Ghaiyyath (IRE)Signora Valentina (IRE)B.C"/>
        <s v="Golden Horn (GB) / Ta Ammol (GB)"/>
        <s v="Golden Horn (GB) / Kwela (GB)"/>
        <s v="Havana Grey (GB) / Alabama Showgirl (IRE)"/>
        <s v="Iffraaj (GB) x Antebellum (FR) 2023 B.C"/>
        <s v="Invincible Army (IRE) / Gheedaa (USA)"/>
        <s v="Invincible Army (IRE) / Plagiarism (USA)"/>
        <s v="King of Change (GB) / Trace of Scent (IRE)"/>
        <s v="Kodiac (GB) / Wild Impala (FR)"/>
        <s v="Lucky Vega (IRE) / Set Dreams (FR)"/>
        <s v="Magna Grecia (IRE) / Badr Al Badoor (IRE)"/>
        <s v="Make Believe (GB) / Rock Samphire (IRE)"/>
        <s v="Mehmas (IRE) x Asaatier (USA) 2023 B.C"/>
        <s v="Mehmas (IRE) / Meala (IRE)"/>
        <s v="No Nay Never (USA) / Magical Moment (FR)"/>
        <s v="Oasis Dream (GB) / Posterity (IRE)"/>
        <s v="Palace Pier (GB) x African Moonlight (UAE) 2023 Ch.F"/>
        <s v="Saxon Warrior (JPN) / Sneaky Snooze (IRE)"/>
        <s v="Shaman (IRE)Sommer Queen (IRE)Ch.F"/>
        <s v="Sioux Nation (USA) / Isabella Vite (IRE)"/>
        <s v="Starman (GB) / Bobbie Soxer (IRE)"/>
        <s v="Starspangledbanner (AUS) x Gold Bracelet (IRE)"/>
        <s v="Starspangledbanner (AUS) / Millicent Fawcett (GB)"/>
        <s v="Study of Man (IRE)Kwanza (GB)B.C"/>
        <s v="Tamayuz (GB) x Primrose Gate (IRE)"/>
        <s v="Ten Sovereigns (IRE) x Darajaat (USA) 2023 Br.F"/>
        <s v="Ten Sovereigns (IRE)Noahs Ark (IRE)B.F"/>
        <s v="Ten Sovereigns (IRE) / Rosie Scot (IRE)"/>
        <s v="Twilight Son (GB)Chicago Doll (GB)"/>
        <s v="Ubettabelieveit (IRE) / Weisse Socken (IRE)"/>
        <s v="Acclamation (GB) x Coccinella (USA) 2023 B.C"/>
        <s v="Kameko (USA) x Hot Flush (IRE)"/>
        <s v="Sea The Moon (GER) / Stage Queen (IRE)"/>
        <s v="Sergei Prokofiev (CAN) / Its In The Air (IRE)"/>
        <s v="Starman (GB) / Coconut (GB)"/>
        <s v="Starspangledbanner (AUS)Princess Desire (IRE)B.C"/>
        <s v="Ubettabelieveit (IRE) x Greek Oasis (GB)"/>
        <s v="Victor Ludorum (GB) / Gloryana (GB)"/>
        <s v="Acclamation (GB) x Gyldan (IRE)"/>
        <s v="Calyx (GB)Caribbean Princess (USA)"/>
        <s v="Lope de Vega (IRE) x Visoriyna (FR) 2023 B.C"/>
        <s v="Nando Parrado (GB) / Zelloof (IRE)"/>
        <s v="Nando Parrado (GB) / Fleeting Princess (GB)"/>
        <s v="Oasis Dream (GB) x Eshtiya (IRE) 2023 B.F"/>
        <s v="Oasis Dream (GB) / Fielday (GB)"/>
        <s v="Pinatubo (IRE) / Sidra (IRE)"/>
        <s v="Sands of Mali (FR) / Kind Thoughts (IRE)"/>
        <s v="Sioux Nation (USA) / Sparkling Or Still (IRE)"/>
        <s v="Space Blues (IRE)Moonstone Magic (GB)B.F"/>
        <s v="Starman (GB)Luvmedo (IRE)B.C"/>
        <s v="Supremacy (IRE) / Marfa Lights (IRE)"/>
        <s v="Ten Sovereigns (IRE) / Instinctively (IRE)"/>
        <s v="Blue Point (IRE) / Cape Sunshine (IRE)"/>
        <s v="Coulsty (IRE)Not After Midnight (IRE)B.C"/>
        <s v="Dandy Man (IRE) / All Star Cast (IRE)"/>
        <s v="Ghaiyyath (IRE) x Obama Rule (IRE)"/>
        <s v="Profitable (IRE)Cyrenaica (IRE)"/>
        <s v="Sands of Mali (FR) / Tatsia (GB)"/>
        <s v="Sioux Nation (USA) / Gold Lace (IRE)"/>
        <s v="Kodiac (GB) x Pass The Moon (IRE)"/>
        <s v="Palace Pier (GB) / Sans Equivoque (GER)"/>
        <s v="Space Blues (IRE) x Bohemian Dance (IRE) 2023 B.F"/>
        <s v="Advertise (GB) / Miss Carbonia (IRE)"/>
        <s v="Cotai Glory (GB) / Fictitious (GB)"/>
        <s v="Cotai Glory (GB) / Reinette (GB)"/>
        <s v="Coulsty (IRE) / Coolnagree (IRE)"/>
        <s v="Ghaiyyath (IRE)Local Time (GB)B.F"/>
        <s v="Gleneagles (IRE) / Lambari (FR)"/>
        <s v="Hard Spun (USA) x Dupioni (IRE) 2023 B.C"/>
        <s v="Havana Grey (GB) / Bint Iffraaj (GB)"/>
        <s v="Invincible Spirit (IRE) / Queen Mia (IRE)"/>
        <s v="Kodi Bear (IRE)Last Gold (FR)B.C"/>
        <s v="Lucky Vega (IRE) / Kookaburra (USA)"/>
        <s v="Mehmas (IRE) / Redinha (GB)"/>
        <s v="No Nay Never (USA)Muthabara (IRE)B.F"/>
        <s v="Saxon Warrior (JPN) x Sundiata (GB)"/>
        <s v="Sioux Nation (USA)Cocohulababy (IRE)"/>
        <s v="Sioux Nation (USA) / What A Picture (FR)"/>
        <s v="Space Blues (IRE) x Alice Rose (IRE) 2023 Ch.C"/>
        <s v="Starman (GB) x Clytha (GB) 2023 Ch.C"/>
        <s v="Starspangledbanner (AUS) / Fragrant Storm (GB)"/>
        <s v="Supremacy (IRE)Layla Jamil (IRE)B.F"/>
        <s v="Supremacy (IRE)Coquet (GB)"/>
        <s v="Victor Ludorum (GB) / Sister Dam's (IRE)"/>
        <s v="Australia (GB) x Dolce Strega (IRE)"/>
        <s v="Caravaggio (USA)Caravaggio (USA) x Allieverneedisyou (IRE)"/>
        <s v="Coulsty (IRE) / Doris Bleasedale (IRE)"/>
        <s v="Kodi Bear (IRE) / Malilla (IRE)"/>
        <s v="Kodi Bear (IRE) / Nymfia (IRE)"/>
        <s v="Kodiac (GB) / Maryhill (IRE)"/>
        <s v="Mehmas (IRE) x Bandiuc Eile (IRE) 2023 Ch.F"/>
        <s v="New Bay (GB) / Double Lady (FR)"/>
        <s v="Supremacy (IRE) / Shes Ranger (IRE)"/>
        <s v="Supremacy (IRE) / Little Bubbles (IRE)"/>
        <s v="Victor Ludorum (GB) x Zantenda (GB) 2023 Ch.C"/>
        <s v="Wooded (IRE) / Heart Sprinkled (IRE)"/>
        <s v="Ardad (IRE) x Sayyedati Lady (IRE)"/>
        <s v="Earthlight (IRE) / Ruminyahui (IRE)"/>
        <s v="Golden Horn (GB)Cubswin (IRE)"/>
        <s v="Havana Grey (GB) / Little Lady Katie (IRE)"/>
        <s v="Lucky Vega (IRE) / Lethal Promise (IRE)"/>
        <s v="Nando Parrado (GB) / La Sibilla (GB)"/>
        <s v="Saxon Warrior (JPN) / Novelty (GB)"/>
        <s v="Saxon Warrior (JPN) / Purlain (GB)"/>
        <s v="Starman (GB) x Chicago Girl (IRE) 2023 B.C"/>
        <s v="Starman (GB) x Ishimagic (GB)"/>
        <s v="Zarak (FR) / Adorable (IRE)"/>
        <s v="Churchill (IRE) x Challow Hills (USA) 2023 B.C"/>
        <s v="Dark Angel (IRE) x Zucchini Flower (USA) 2023 Gr.C"/>
        <s v="Kingcharles (FR)"/>
        <s v="Inns of Court (IRE) / Cartoon (GB)"/>
        <s v="Lucky Vega (IRE) / Smile At Me (IRE)"/>
        <s v="Lucky Vega (IRE) / Verriya (FR)"/>
        <s v="Mohaather (GB)Tarando (GB)"/>
        <s v="Mohaather (GB) / Kerrykeel (GB)"/>
        <s v="Saxon Warrior (JPN) x Lady Cedar (IRE)"/>
        <s v="Sioux Nation (USA) / Gift Dancer (GB)"/>
        <s v="Sottsass (FR)Istoria (IRE)B.F"/>
        <s v="Starspangledbanner (AUS) / Schroders Mistake (IRE)"/>
        <s v="Study of Man (IRE) x Catalan (IRE) 2023 B.F"/>
        <s v="Australia (GB) x Gin Blossom (IRE)"/>
        <s v="Blue Point (IRE)Cuckoo Clock (GB)"/>
        <s v="Calyx (GB)Chase The Light (IRE)"/>
        <s v="Coulsty (IRE) / My Daydream (IRE)"/>
        <s v="Dark Angel (IRE) x Amaira (IRE) 2023 B.F"/>
        <s v="Dark Angel (IRE) x Wondrous Words (IRE) 2023 B.F"/>
        <s v="Dark Angel (IRE) / My Brunette (IRE)"/>
        <s v="Earthlight (IRE)New Harzburg (GER)B.F"/>
        <s v="Elzaam (AUS) / Lumos Maxima (IRE)"/>
        <s v="Ghaiyyath (IRE)Neigh Lass (GB)B.F"/>
        <s v="Mehmas (IRE) x Influence (FR)"/>
        <s v="Mehmas (IRE) / Sunniyra (IRE)"/>
        <s v="Mohaather (GB) x Maimoona (IRE)"/>
        <s v="Nando Parrado (GB) / Moonbi Haven (IRE)"/>
        <s v="Palace Pier (GB) x Ghalyah (GB) 2023 B.C"/>
        <s v="Sioux Nation (USA) / Mysterious Burg (FR)"/>
        <s v="Sioux Nation (USA) / Rhiannon (IRE)"/>
        <s v="St Mark's Basilica (FR) x We Are Ninety (IRE) 2023 B.C"/>
        <s v="Supremacy (IRE) x Ms Sasha Malia (IRE)"/>
        <s v="Twilight Son (GB) x Inpromptu (IRE)"/>
        <s v="Zoustar (AUS) x Cross Pattee (IRE) 2023 B.F"/>
        <s v="Australia (GB)Perfect Angel (IRE)B.F"/>
        <s v="Awtaad (IRE) / Dialina (GER)"/>
        <s v="Camelot (GB)Sea For Jade (IRE)B.F"/>
        <s v="Churchill (IRE) / Slumming Angel (IRE)"/>
        <s v="Footstepsinthesand (GB) / Sindjara (USA)"/>
        <s v="Ghaiyyath (IRE) / Glimmer of Peace (IRE)"/>
        <s v="Kameko (USA) / Scattered Stars (GB)"/>
        <s v="New Bay (GB)Stellar Path (FR)B.C"/>
        <s v="Sergei Prokofiev (CAN)Rose Marmara (GB)B.C"/>
        <s v="Sioux Nation (USA) / Pretty Pebble (IRE)"/>
        <s v="Sioux Nation (USA) / Miss Dutee (GB)"/>
        <s v="Starman (GB) x Lake Louise (IRE)"/>
        <s v="Starspangledbanner (AUS) / Wearing Wings (GB)"/>
        <s v="Ten Sovereigns (IRE) / Sea of Reality (IRE)"/>
        <s v="Ten Sovereigns (IRE) / Sanna Bay (IRE)"/>
        <s v="Time Test (GB) / Tiempo Vuela (GB)"/>
        <s v="Acclamation (GB) x Loire (IRE)"/>
        <s v="Dark Angel (IRE)Dark Angel (IRE) x Attentive Miss (GB)"/>
        <s v="Acclamation (GB) x Quality Time (IRE)"/>
        <s v="Coulsty (IRE)Coulsty (IRE) x Amaany (GB)"/>
        <s v="Lope de Vega (IRE) x Barkaa (FR) 2023 B.F"/>
        <s v="Showcasing (GB) x Allegation (FR) 2023 B.C"/>
        <s v="Sioux Nation (USA) x Fifer (IRE)"/>
        <s v="Ghaiyyath (IRE)It's A Wish (GB)B.F"/>
        <s v="Inns of Court (IRE) / Natural Bloom (IRE)"/>
        <s v="Japan (GB) / No Limit Credit (GER)"/>
        <s v="Kameko (USA)Tejano (IRE)"/>
        <s v="Lope de Vega (IRE)Sequined (USA)B.F"/>
        <s v="Lope Y Fernandez (IRE) / Butterfly Kiss (USA)"/>
        <s v="Mohaather (GB) x Pamushana (IRE)"/>
        <s v="New Bay (GB) x Ebalista (IRE)"/>
        <s v="Siyouni (FR)Nadia Promise (GB)Ch.F"/>
        <s v="Soldier's Call (GB)Souter's Sister (IRE)B.C"/>
        <s v="Space Blues (IRE) / Bittern (IRE)"/>
        <s v="Starman (GB) / Princess Rose (GB)"/>
        <s v="Starspangledbanner (AUS) / Dusty In Memphis (USA)"/>
        <s v="Starspangledbanner (AUS) / Greenisland (IRE)"/>
        <s v="Supremacy (IRE) / Tencaratrubieslace (FR)"/>
        <s v="Blue Point (IRE) / Hazaraba (IRE)"/>
        <s v="Profitable (IRE) / Dream Kart (IRE)"/>
        <s v="Acclamation (GB) x Condensed (GB) 2023 B.F"/>
        <s v="Calyx (GB) x Found You (USA) 2023 B.C"/>
        <s v="Cloth of Stars (IRE)Pink Anemone (GB)B.F"/>
        <s v="Palace Pier (GB) / Guilty Twelve (USA)"/>
        <s v="Saxon Warrior (JPN) x Pleasantry (GB)"/>
        <s v="Sergei Prokofiev (CAN)Sergei Prokofiev (CAN) x Andanotherone (IRE)"/>
        <s v="Too Darn Hot (GB) / Contribution (GB)"/>
        <s v="Bungle Inthejungle (GB) / Sommore (IRE)"/>
        <s v="Cotai Glory (GB) / Coincidently (GB)"/>
        <s v="Cotai Glory (GB) / Boca Raton (IRE)"/>
        <s v="Cotai Glory (GB) / Mokhtarah (IRE)"/>
        <s v="Dark Angel (IRE)Talaaqy (IRE)"/>
        <s v="New Bay (GB) / Dolma (FR)"/>
        <s v="Oasis Dream (GB) x Heavenly Holly (IRE)"/>
        <s v="Sioux Nation (USA) / Anyonecanbeasaint (IRE)"/>
        <s v="Starspangledbanner (AUS) x Cecelia Clementine (IRE) 2023 Ch.F"/>
        <s v="Starspangledbanner (AUS) x Good Place (USA) 2023 Ch.F"/>
        <s v="Ten Sovereigns (IRE)Lucy Lou (IRE)B.C"/>
        <s v="Wootton Bassett (GB)Lady Gorgeous (GB)B.C"/>
        <s v="A'Ali (IRE) x Ellery Lane (IRE) 2023 Br.C"/>
        <s v="Bated Breath (GB) / Sub Sahara (FR)"/>
        <s v="Camelot (GB) x Attire (IRE) 2023 B.C"/>
        <s v="Coulsty (IRE)Broadway Musical (IRE)"/>
        <s v="Dandy Man (IRE)Lady Beware (IRE)Ch.F"/>
        <s v="Dark Angel (IRE) x Gharbeya (USA) 2023 Gr.F"/>
        <s v="Galileo Gold (GB)Galileo Gold (GB) x Bisous Y Besos (IRE)"/>
        <s v="Ghaiyyath (IRE) x Amorously (IRE) 2023 B.C"/>
        <s v="Gleneagles (IRE) x Huamulan (FR)"/>
        <s v="Invincible Army (IRE) / Last Bid (GB)"/>
        <s v="Kameko (USA) / Multicultural (IRE)"/>
        <s v="Kodi Bear (IRE) / Best On Stage (GER)"/>
        <s v="Lucky Vega (IRE)Runaway Sparkle (GB)B.F"/>
        <s v="Lucky Vega (IRE)Love Street (USA)B.F"/>
        <s v="Lucky Vega (IRE) / Naruko (USA)"/>
        <s v="Make Believe (GB) / Auxilia (IRE)"/>
        <s v="Mehmas (IRE)Slaney East (IRE)B.F"/>
        <s v="Mehmas (IRE)Rasmiya (IRE)B.F"/>
        <s v="New Bay (GB) / Enlace (GB)"/>
        <s v="Oasis Dream (GB) x Beach Bunny (IRE) 2023 B.F"/>
        <s v="Raging Bull (FR) x Editor At Large (IRE) 2023 B.C"/>
        <s v="Saxon Warrior (JPN)Caelica (IRE)"/>
        <s v="Showcasing (GB) x Capla Dream (GB) 2023 Br.F"/>
        <s v="Sioux Nation (USA)War Empress (IRE)"/>
        <s v="Siyouni (FR) x Amser (GB) 2023 B.C"/>
        <s v="Space Blues (IRE) / Ivory Charm (GB)"/>
        <s v="Starspangledbanner (AUS) x Weekend Fling (USA) 2023 B.C"/>
        <s v="Starspangledbanner (AUS)Rare (IRE)B.C"/>
        <s v="Starspangledbanner (AUS) x Coral Shell (IRE) 2023 B.C"/>
        <s v="Starspangledbanner (AUS) x Belle Isle (GB) 2023 B.C"/>
        <s v="Zoustar (AUS) x Festive Star (GB) 2023 B.F"/>
        <s v="Acclamation (GB) x Kesarina (GB)"/>
        <s v="Australia (GB) / Queen Rabab (IRE)"/>
        <s v="Blue Point (IRE) x Tipitena (GB) 2023 B.F"/>
        <s v="Calyx (GB) / Daleelaty (GB)"/>
        <s v="Cotai Glory (GB) / Rita Levi (IRE)"/>
        <s v="Ghaiyyath (IRE)Mechanism (GB)B.F"/>
        <s v="Lucky Vega (IRE) / New Terms (GB)"/>
        <s v="Mehmas (IRE) / Lyons Lane (GB)"/>
        <s v="Sioux Nation (USA) / Trail of Tears (IRE)"/>
        <s v="Sioux Nation (USA) / Hi Milady (IRE)"/>
        <s v="Space Blues (IRE)Valtina (IRE)"/>
        <s v="Starspangledbanner (AUS) x Floriade (IRE) 2023 B.C"/>
        <s v="Starspangledbanner (AUS) / Kurland (IRE)"/>
        <s v="Teofilo (IRE) / Dahlia's Spirit (IRE)"/>
        <s v="Wootton Bassett (GB) / Pretty Fair (IRE)"/>
        <s v="Cotai Glory (GB) / Earth Goddess (GB)"/>
        <s v="Australia (GB) x Tabassum (IRE) 2023 Ch.F"/>
        <s v="Churchill (IRE) / Azwah (GB)"/>
        <s v="Dark Angel (IRE)Lucky Clio (IRE)Br.F"/>
        <s v="Ghaiyyath (IRE)Lexi's Love (USA)Br.C"/>
        <s v="Kodiac (GB) / Rince Beo (IRE)"/>
        <s v="Palace Pier (GB) / Crystal Starlet (GB)"/>
        <s v="Sea The Moon (GER)Skill Set (IRE)Ch.F"/>
        <s v="Sioux Nation (USA) x Vilamos (IRE) 2023 Ch.C"/>
        <s v="Starman (GB) / Nova Aquilae (IRE)"/>
        <s v="Starspangledbanner (AUS) x Dame Judi (IRE) 2023 B.F"/>
        <s v="Ten Sovereigns (IRE) x In My Life (USA)"/>
        <s v="Dark Angel (IRE) / Tracing (IRE)"/>
        <s v="Advertise (GB) x For Henry (IRE)"/>
        <s v="Kodi Bear (IRE) x Symposium (GB)"/>
        <s v="Mehmas (IRE) / Shringara (IRE)"/>
        <s v="Sea The Moon (GER) x Dream Melody (GB) 2023 Ch.C"/>
        <s v="Sea The Moon (GER)Candle Lit (IRE)"/>
        <s v="Space Blues (IRE)Tallulah Bell (USA)"/>
        <s v="Starspangledbanner (AUS) x Enjoyable (IRE) 2023 Ch.F"/>
        <s v="Aclaim (IRE)Sophie (GB)B.F"/>
        <s v="Bated Breath (GB)Mireille (IRE)B.C"/>
        <s v="Blue Point (IRE) x Freezy (IRE) 2023 B.C"/>
        <s v="Bungle Inthejungle (GB)Jackie Sparrow (IRE)Ch.C"/>
        <s v="Camelot (GB)Magic America (USA)B.C"/>
        <s v="Cotai Glory (GB) x Julienne (IRE)"/>
        <s v="Dark Angel (IRE)Sea The Magic (IRE)Br.F"/>
        <s v="Dark Angel (IRE) / Next Victory (IRE)"/>
        <s v="Ghaiyyath (IRE) / Immaculate (GB)"/>
        <s v="Invincible Spirit (IRE) / Herridge (IRE)"/>
        <s v="Kingman (GB) x Chinoiseries (GB) 2023 B.F"/>
        <s v="Mehmas (IRE)Outside Inside (IRE)B.F"/>
        <s v="Mehmas (IRE) / Anything Goes (IRE)"/>
        <s v="Night of Thunder (IRE) x Family Star (IRE)"/>
        <s v="Sioux Nation (USA)Sioux Nation (USA) x Beacon of Hope (IRE)"/>
        <s v="St Mark's Basilica (FR)Qatar Princess (IRE)Ch.F"/>
        <s v="Starman (GB)Royal Majestic (GB)B.F"/>
        <s v="Starspangledbanner (AUS) x Bright And Sunny (IRE) 2023 B.F"/>
        <s v="Supremacy (IRE)Meydan Princess (IRE)B.F"/>
        <s v="Tiz The Law (USA)Causeway Carolyn (USA)"/>
        <s v="Almanzor (FR) / Elysium (IRE)"/>
        <s v="Camelot (GB) / Just Pretending (USA)"/>
        <s v="Caravaggio (USA)Perazzi (USA)B.F"/>
        <s v="Churchill (IRE) x Caserta (GB) 2023 Ch.F"/>
        <s v="Cotai Glory (GB) / La Cuvee (GB)"/>
        <s v="Invincible Spirit (IRE) / Flaming Princess (IRE)"/>
        <s v="Kodi Bear (IRE)Sodashy (IRE)B.C"/>
        <s v="Sioux Nation (USA) x Active Approach (GB) 2023 B.F"/>
        <s v="Starman (GB)Rostedan (IRE)B.C"/>
        <s v="Starspangledbanner (AUS)Mironica (IRE)Ch.C"/>
        <s v="Supremacy (IRE) x Fictitious Lady (IRE)"/>
        <s v="Almanzor (FR)Rosie Cotton (IRE)B.C"/>
        <s v="Calyx (GB)Ilioushka (IRE)B.F"/>
        <s v="Camelot (GB)Nope (IRE)B.F"/>
        <s v="Churchill (IRE) x Byzantium (GB) 2023 Ch.F"/>
        <s v="Havana Grey (GB)Miss Villefranche (GB)B.F"/>
        <s v="Kameko (USA) x Always A Drama (IRE) 2023 Ch.C"/>
        <s v="Mehmas (IRE)Vale of Paris (IRE)"/>
        <s v="No Nay Never (USA) x Compression (USA) 2023 B.C"/>
        <s v="Saxon Warrior (JPN) x My Spirit (IRE)"/>
        <s v="Sioux Nation (USA) x Dillydallydo (IRE) 2023 B.F"/>
        <s v="Sioux Nation (USA) x Amazonite (IRE) 2023 B.F"/>
        <s v="Sioux Nation (USA) / Red Raven (IRE)"/>
        <s v="Sioux Nation (USA) / Prosili (IRE)"/>
        <s v="Soldier's Call (GB) / Scarlet Plum (GB)"/>
        <s v="Too Darn Hot (GB)Kiss For Luck (IRE)B.F"/>
        <s v="Ardad (IRE)Stone Cougar (USA)B.C"/>
        <s v="Footstepsinthesand (GB) / Point Reyes (IRE)"/>
        <s v="Kodiac (GB) / Taste The Salt (IRE)"/>
        <s v="Lope de Vega (IRE) / Sharqawiyah (GB)"/>
        <s v="Acclamation (GB) x Blue Willow (GB) 2023 B.C"/>
        <s v="Bated Breath (GB) x Folk Song (GB) 2023 Ch.F"/>
        <s v="Dark Angel (IRE) x Ghazawaat (FR)&quot;"/>
        <s v="Ghaiyyath (IRE) x Catchment (GB) 2023 B.F"/>
        <s v="Invincible Spirit (IRE) x Cork Harbour (IRE) 2023 B.C"/>
        <s v="Kodi Bear (IRE) x Zvarkhova (FR) 2023 B.C"/>
        <s v="Kodi Bear (IRE) x Deidra (IRE)"/>
        <s v="Kodiac (GB) / Wish For Me (IRE)"/>
        <s v="Pinatubo (IRE) x Her Terms (GB) 2023 Ch.F"/>
        <s v="Sea The Stars (IRE)Snigger (IRE)B.F"/>
        <s v="Sioux Nation (USA)Inch Perfect (USA)B.F"/>
        <s v="Sioux Nation (USA) / Our Joy (IRE)"/>
        <s v="Zelzal (FR) x Tosia (GER) 2023 B.F"/>
        <s v="Hello Youmzain (FR)Hello Youmzain (FR) x Beauty of Love (GB)"/>
        <s v="Palace Pier (GB)Initially (GB)B.F"/>
        <s v="Soldier's Call (GB)Imelda Mayhem (GB)B.C"/>
        <s v="Ten Sovereigns (IRE)Kimblewick (IRE)B.C"/>
        <s v="Wootton Bassett (GB)Oodnadatta (IRE)B.C"/>
        <s v="Mehmas (IRE)Paper Dreams (IRE)Ch.C"/>
        <s v="Acclamation (GB)Petalite (GB)B.C"/>
        <s v="Advertise (GB) x Caline (IRE) 2023 B.C"/>
        <s v="Blue Point (IRE)Rodeo Drive (IRE)Br.F"/>
        <s v="Cotai Glory (GB)Newtown Pippin (GB)B.C"/>
        <s v="Cotai Glory (GB) / Whiskey 'n' Chips (GB)"/>
        <s v="Dandy Man (IRE) / Laciredeski (GB)"/>
        <s v="Hello Youmzain (FR) / Frasque (IRE)"/>
        <s v="Kodi Bear (IRE) x Emelia Rose (IRE) 2023 B.C"/>
        <s v="Mehmas (IRE)Red Romance (GB)B.F"/>
        <s v="Mohaather (GB) x Abhasana (IRE) 2023 B.C"/>
        <s v="New Bay (GB)Longing (IRE)B.F"/>
        <s v="No Nay Never (USA)Like A Star (IRE)B.C"/>
        <s v="Palace Pier (GB) x Vandella (IRE) 2023 B.F"/>
        <s v="Saxon Warrior (JPN) / Sea Karats (IRE)"/>
        <s v="Sea The Stars (IRE)K Club (IRE)B.F"/>
        <s v="Sioux Nation (USA) x Anniemaymarie (GB) 2023 Br.C"/>
        <s v="Sioux Nation (USA) x Gabardine (GB) 2023 B.F"/>
        <s v="Sioux Nation (USA) / Beach of Falesa (IRE)"/>
        <s v="Space Blues (IRE)Still Sky (GB)Ch.C"/>
        <s v="St Mark's Basilica (FR) x Al Kirana (IRE) 2023 B.F"/>
        <s v="War of Will (USA) x Conchita's Pearl (USA) 2023 Gr.C"/>
        <s v="Galiway (GB)Rebecca's Filly (FR)Gr.C"/>
        <s v="Galiway (GB) / Sarbacane (GB)"/>
        <s v="Acclamation (GB)Acclamation (GB) x Ascot Family (IRE)"/>
        <s v="Ardad (IRE)Queen of Time (GB)B.C"/>
        <s v="Australia (GB) x Althania (USA) 2023 Ch.C"/>
        <s v="Awtaad (IRE) x Diylawa (IRE) 2023 B.F"/>
        <s v="Camelot (GB) x Casual (GB) 2023 B.C"/>
        <s v="Coulsty (IRE) x Farran (IRE) 2023 B.C"/>
        <s v="Invincible Spirit (IRE)Ripponette (FR)B.C"/>
        <s v="Kameko (USA) x Having A Blast (USA) 2023 B.F"/>
        <s v="Kodi Bear (IRE) / Boston Beauties (IRE)"/>
        <s v="Lucky Vega (IRE) / Portico (GB)"/>
        <s v="Saxon Warrior (JPN) x Yellowhammer (GB) 2023 B.F"/>
        <s v="Sioux Nation (USA) x Ultra Violet (GB) 2023 B.C"/>
        <s v="Sioux Nation (USA)Mallacoota (IRE)B.F"/>
        <s v="Sioux Nation (USA) / Ajmera (IRE)"/>
        <s v="St Mark's Basilica (FR) x Woody Creek (GB) 2023 B.C"/>
        <s v="St Mark's Basilica (FR) x Bellajeu (GB) 2023 B.C"/>
        <s v="Starman (GB) / Mistress of Venice (GB)"/>
        <s v="Starspangledbanner (AUS)Red Square (IRE)Ch.C"/>
        <s v="Starspangledbanner (AUS) / In My Business (IRE)"/>
        <s v="Supremacy (IRE) x Dreamadreamforme (USA)"/>
        <s v="Teofilo (IRE) / Juneau (IRE)"/>
        <s v="Zoustar (AUS) x Freyja (IRE) 2023 B.F"/>
        <s v="Zoustar (AUS) x Dubaya (GB) 2023 B.F"/>
        <s v="Australia (GB) / Marennes (IRE)"/>
        <s v="Cotai Glory (GB) x Wedding Dress (GB) 2023 Ch.C"/>
        <s v="Ghaiyyath (IRE) x Gliding (IRE) 2023 B.C"/>
        <s v="Sea The Stars (IRE)Swizzle Stick (IRE)B.F"/>
        <s v="Space Blues (IRE) / Peticoatgovernment (IRE)"/>
        <s v="Supremacy (IRE)Sar Oiche (IRE)B.F"/>
        <s v="Victor Ludorum (GB)Selfsame (USA)B.C"/>
        <s v="Blue Point (IRE) x Brushed Gold (USA) 2023 B.F"/>
        <s v="Bungle Inthejungle (GB)Nova Tor (IRE)B.F"/>
        <s v="Camelot (GB)Sixpenny Sweets (IRE)B.C"/>
        <s v="Camelot (GB) x Balankiya (IRE) 2023 B.F"/>
        <s v="Earthlight (IRE) x Water Hole (IRE) 2023 B.F"/>
        <s v="Kodi Bear (IRE) x Camelot Rakti (IRE) 2023 B.F"/>
        <s v="Lucky Vega (IRE) x Weekend Getaway (IRE) 2023 B.F"/>
        <s v="Night of Thunder (IRE) x Citadelle (FR) 2023 B.C"/>
        <s v="No Nay Never (USA) x Catch The Eye (IRE) 2023 B.C"/>
        <s v="Palace Pier (GB) x Alouja (IRE) 2023 B.F"/>
        <s v="Starman (GB) x Big Boned (USA) 2023 B.F"/>
        <s v="Australia (GB) x Tough Spirit (IRE) 2023 Ch.C"/>
        <s v="Cracksman (GB) x Worship (IRE) 2023 B.F"/>
        <s v="Dark Angel (IRE) x Tina Angelina (IRE) 2023 B.C"/>
        <s v="Lope de Vega (IRE) x Fool For You (IRE) 2023 B.F"/>
        <s v="Sioux Nation (USA) x Where's Sue (IRE) 2023 B.C"/>
        <s v="Sioux Nation (USA) / Watersign (IRE)"/>
        <s v="Space Blues (IRE) x Bayja (IRE) 2023 Ch.C"/>
        <s v="Starspangledbanner (AUS)Southern Belle (IRE)B.C"/>
        <s v="Acclamation (GB)Pellucid (GB)B.F"/>
        <s v="Australia (GB) x Cmonbabylitemyfire (IRE) 2023 Ch.C"/>
        <s v="Camelot (GB)Mississippilanding (IRE)B.C"/>
        <s v="Dark Angel (IRE) x The Hermitage (IRE) 2023 B.C"/>
        <s v="Invincible Spirit (IRE) / Across The Sea (GB)"/>
        <s v="Kodi Bear (IRE)Stranagone (IRE)B.F"/>
        <s v="Lucky Vega (IRE) x Aimhirgin Lass (IRE) 2023 B.C"/>
        <s v="Mehmas (IRE)Semera (GB)B.C"/>
        <s v="New Bay (GB)Magic Nymph (IRE)B.C"/>
        <s v="Night of Thunder (IRE) x Allez Sophia (IRE) 2023 B.F"/>
        <s v="Saxon Warrior (JPN) / Ihtifal (GB)"/>
        <s v="Sea The Stars (IRE) x Valais Girl (GB) 2023 B.C"/>
        <s v="Sea The Stars (IRE) x Baino Hope (FR) 2023 B.F"/>
        <s v="Sottsass (FR) x Chaibia (IRE) 2023 Ch.C"/>
        <s v="St Mark's Basilica (FR)Ocean Fantasy (FR)B.F"/>
        <s v="Starman (GB) x Chatham Islands (USA) 2023 B.C"/>
        <s v="Starman (GB) / Marriage Material (IRE)"/>
        <s v="Twilight Son (GB) x Arabian Music (IRE) 2023 B.F"/>
        <s v="Wootton Bassett (GB)Snow Queen (IRE)B.C"/>
        <s v="Zarak (FR) x A La Voile (GB) 2023 B.C"/>
        <s v="Cotai Glory (GB)Pivotal Era (GB)B.F"/>
        <s v="Lope de Vega (IRE)Legal Lyric (IRE)B.F"/>
        <s v="Sea The Moon (GER) x Chabelle (GB) 2023 B.F"/>
        <s v="Space Blues (IRE) x Warshah (IRE) 2023 B.F"/>
        <s v="Australia (GB)Summer Surprice (FR)Ch.F"/>
        <s v="Invincible Spirit (IRE) / Kotaya (FR)"/>
        <s v="Mehmas (IRE)Penny Pepper (IRE)B.C"/>
        <s v="New Bay (GB) x White Bullet (GB) 2023 Ch.C"/>
        <s v="Shaman (IRE) / Periwinkle (IRE)"/>
        <s v="Volatile (USA) x Almada (USA) 2023 B.C"/>
        <s v="Kodiac (GB) x Woodland Maiden (IRE) 2023 B.F"/>
        <s v="Mehmas (IRE)L'Age d'Or (GB)Ch.F"/>
        <s v="Too Darn Hot (GB) / Biblic (IRE)"/>
        <s v="Lucky Vega (IRE) x Dame Hester (IRE) 2023 Br.F"/>
        <s v="Mehmas (IRE)Kissepal (IRE)B.F"/>
        <s v="Mehmas (IRE) x Fine Lace (GB) 2023 B.C"/>
        <s v="No Nay Never (USA)Rain Goddess (IRE)B.F"/>
        <s v="Showcasing (GB) x Enough's Enough (GB) 2023 B.C"/>
        <s v="Space Blues (IRE)Sweety Dream (FR)Ch.C"/>
        <s v="St Mark's Basilica (FR) x Wind Chimes (GB) 2023 B.F"/>
        <s v="Starman (GB) / Tschierschen (IRE)"/>
        <s v="Bungle Inthejungle (GB) x Titian Saga (IRE) 2023 Ch.F"/>
        <s v="Dark Angel (IRE)Narak (GB)B.F"/>
        <s v="No Nay Never (USA)Shelley Beach (IRE)Ch.F"/>
        <s v="No Nay Never (USA)Jabhaat (USA)B.C"/>
        <s v="Space Blues (IRE) x Antique Platinum (IRE) 2023 B.C"/>
        <s v="No Nay Never (USA) x Flame of Gibraltar (IRE) 2023 B.C"/>
        <s v="Sea The Stars (IRE)Miss Macnamara (IRE)B.C"/>
        <s v="Sea The Stars (IRE) / Narrative (IRE)"/>
        <s v="St Mark's Basilica (FR) x Alive Alive Oh (GB) 2023 B.C"/>
        <s v="Starspangledbanner (AUS) x French Flirt (GB) 2023 Ch.C"/>
        <s v="Starspangledbanner (AUS) x Hala Hala (IRE) 2023 B.C"/>
        <s v="Hello Youmzain (FR) x Fresh Air (IRE) 2023 B.C"/>
        <s v="Lucky Vega (IRE)One Spirit (IRE)B.F"/>
        <s v="Sea The Stars (IRE)Jumooh (GB)B.C"/>
        <s v="Sioux Nation (USA) x Delhi (GB) 2023 B.F"/>
        <s v="Sioux Nation (USA) x Leoube (IRE)"/>
        <s v="St Mark's Basilica (FR) x Born Again (FR) 2023 Ch.F"/>
        <s v="Starspangledbanner (AUS)Song Song Blue (IRE)Br.F"/>
        <s v="Too Darn Hot (GB)Meadow Sprite (IRE)B.C"/>
        <s v="Blue Point (IRE)Mujabaha (GB)B.C"/>
        <s v="Dark Angel (IRE)Que Amoro (IRE)B.C"/>
        <s v="Kodiac (GB) x Wannacry (ITY) 2023 Br.F"/>
        <s v="Lope de Vega (IRE)Nationalista (FR)Ch.F"/>
        <s v="Mehmas (IRE) x Camayork (IRE) 2023 Ch.F"/>
        <s v="Saxon Warrior (JPN)Summer House (GB)Ch.C"/>
        <s v="Ulysses (IRE) x Coto Donana (GB) 2023 Ch.C"/>
        <s v="Camelot (GB) x Full Rose (GB) 2023 B.C"/>
        <s v="Bated Breath (GB)Santiki (GB)Ch.F"/>
        <s v="Cotai Glory (GB) x Clearwing (IRE) 2023 Ch.F"/>
        <s v="Dark Angel (IRE) x Urjuwaan (GB) 2023 Gr.F"/>
        <s v="Lope de Vega (IRE)Moteo (IRE)Gr.C"/>
        <s v="Lope de Vega (IRE)Onthemoonagain (FR)B.F"/>
        <s v="Lucky Vega (IRE)Red Poppy (GB)B.C"/>
        <s v="New Bay (GB)Jo Jo Air (USA)B.C"/>
        <s v="No Nay Never (USA) x Dubai Fashion (IRE) 2023 B.C"/>
        <s v="Sea The Moon (GER) x Colonia (FR) 2023 B.C"/>
        <s v="Starspangledbanner (AUS)Moment of Silence (IRE)B.C"/>
        <s v="Oasis Dream (GB)Rose Trail (USA)B.F"/>
        <s v="Sea The Stars (IRE)Shortmile Lady (IRE)Br.F"/>
        <s v="Supremacy (IRE)Prequel (IRE)B.C"/>
        <s v="Blue Point (IRE)Madly Truly (USA)B.F"/>
        <s v="New Bay (GB) x Trophee (FR) 2023 B.F"/>
        <s v="Sea The Stars (IRE) x Wo de Xin (GB) 2023 B.F"/>
        <s v="Space Blues (IRE) x Faradays Law (IRE) 2023 Ch.C"/>
        <s v="Ten Sovereigns (IRE) x Deep Influence (GB) 2023 B.C"/>
        <s v="Ardad (IRE) x Darling Grace (GB) 2023 B.F"/>
        <s v="Kodi Bear (IRE) x A Taad Moody (IRE) 2023 B.C"/>
        <s v="No Nay Never (USA) x Al Joza (GB) 2023 Br.C"/>
        <s v="Camelot (GB)Malayan Mist (IRE)B.F"/>
        <s v="Invincible Spirit (IRE) x Forest View (GB) 2023 B.C"/>
        <s v="Saxon Warrior (JPN)Sea Is Gold (IRE)B.C"/>
        <s v="Lope Y Fernandez (IRE) x Happy Holly (IRE) 2023 B.F"/>
        <s v="Acclamation (GB) x Crown Light (GB) 2023 B.C"/>
        <s v="Lope de Vega (IRE) x Cava (IRE) 2023 Ch.F"/>
        <s v="Mehmas (IRE) x Ceist Eile (IRE) 2023 B.F"/>
        <s v="Mehmas (IRE) / Show Me Off (GB)"/>
        <s v="Mohaather (GB)Mutebah (IRE)B.C"/>
        <s v="Showcasing (GB)Morrooj (IRE)Br.F"/>
        <s v="St Mark's Basilica (FR) x Bewitched (IRE) 2023 Ch.C"/>
        <s v="Sioux Nation (USA) x Dutch Light (GB) 2023 Ch.F"/>
        <s v="Kodiac (GB)Khaimah (GB)B.C"/>
        <s v="Sea The Stars (IRE) x Deise Blue (IRE) 2023 Ch.C"/>
        <s v="Starspangledbanner (AUS)Madonnadelrosario (IRE)B.F"/>
        <s v="American Pharoah (USA) x Elizabethan (USA) 2023 Ch.F"/>
        <s v="Calyx (GB)Oh So Fine (IRE)Br.C"/>
        <s v="Camelot (GB)Lady Lara (IRE)B.C"/>
        <s v="Lope de Vega (IRE) x Cartesienne (IRE) 2023 Ch.C"/>
        <s v="New Bay (GB) x Freedom's Light (GB) 2023 B.F"/>
        <s v="No Nay Never (USA)Shapes (IRE)B.C"/>
        <s v="No Nay Never (USA)Irish History (IRE)B.F"/>
        <s v="Wootton Bassett (GB)Korea (IRE)B.C"/>
        <s v="Havana Grey (GB) x Dubai Legend (GB) 2023 Ch.F"/>
        <s v="Calyx (GB) x Acts Out Loud (USA) 2023 B.C"/>
        <s v="Dark Angel (IRE)Snowy Peak (GB)B.C"/>
        <s v="Lope de Vega (IRE) x Camphor (IRE) 2023 Ch.F"/>
        <s v="Mehmas (IRE)Refusetolisten (IRE)Ch.C"/>
        <s v="Mehmas (IRE)Lady Olenna (IRE)B.F"/>
        <s v="Churchill (IRE)So Devoted (IRE)B.C"/>
        <s v="Starspangledbanner (AUS) x Awohaam (IRE) 2023 Ch.F"/>
        <s v="Frankel (GB)Hunaina (IRE)Ch.F"/>
        <s v="Kingman (GB)Hibiscus (IRE)Ch.F"/>
        <s v="Havana Grey (GB) x Ballyalla (GB) 2023 B.C"/>
        <s v="Mehmas (IRE) x Chantresse (IRE) 2023 Ch.C"/>
        <s v="Mehmas (IRE) x Bocca Baciata (IRE) 2023 Br.F"/>
        <s v="Mehmas (IRE) x Taawfan (IRE) 2023 Ch.C"/>
        <s v="No Nay Never (USA)Jira (GB)B.F"/>
        <s v="Starspangledbanner (AUS)Novantae (GB)Ch.C"/>
        <s v="Camelot (GB)Sultanina (GB)B.C"/>
        <s v="Camelot (GB)Rock Orchid (IRE)B.F"/>
        <s v="New Bay (GB) x Freedom March (GB) 2023 B.F"/>
        <s v="Wootton Bassett (GB)Sarai (GB)B.C"/>
        <s v="American Pharoah (USA)Surprisingly (IRE)Ch.C"/>
        <s v="Blue Point (IRE)Inspiriter (GB)B.F"/>
        <s v="Starspangledbanner (AUS)Miss Finland (IRE)B.C"/>
        <s v="Starspangledbanner (AUS) x Freedonia (GB) 2023 B.C"/>
        <s v="Wootton Bassett (GB)Strawberry Fledge (USA)B.C"/>
        <s v="Wootton Bassett (GB) x Epona Plays (IRE) 2023 B.F"/>
        <s v="Frankel (GB) x French Dressing (GB) 2023 B.F"/>
        <s v="No Nay Never (USA)Russian River (IRE)Ch.F"/>
        <s v="No Nay Never (USA)Sweet Charity (FR)B.F"/>
        <s v="No Nay Never (USA)Nargys (IRE)B.F"/>
        <s v="New Bay (GB) x Bongiorno (IRE) 2023 B.C"/>
        <s v="Wootton Bassett (GB) x Wedding Vow (IRE) 2023 B.F"/>
        <s v="Wootton Bassett (GB)Snowflakes (IRE)Br.C"/>
        <s v="Blue Point (IRE)Moon Shaddow (IRE)B.F"/>
        <s v="Mehmas (IRE)Hot Sauce (IRE)B.C"/>
        <s v="New Bay (GB)Screen Star (IRE)Gr.C"/>
        <s v="Sea The Stars (IRE)Miss Aiglonne (GB)B.F"/>
        <s v="St Mark's Basilica (FR) x Devoted To You (IRE) 2023 B.F"/>
        <s v="Night of Thunder (IRE) x American Apples (FR) 2023 B.C"/>
        <s v="Sea The Stars (IRE) x Celeste de La Mer (IRE) 2023 B.C"/>
        <s v="Lope de Vega (IRE) x Bletchley (GB) 2023 B.F"/>
        <s v="Blue Point (IRE) x Copplestone (IRE) 2023 B.F"/>
        <s v="Kingman (GB) x First Flower (IRE) 2023 B.C"/>
        <s v="Night of Thunder (IRE)Model Guest (GB)Ch.F"/>
        <s v="Wootton Bassett (GB)Pussycat Lips (IRE)B.C"/>
        <s v="Night of Thunder (IRE)Sea Mona (USA)Ch.F"/>
        <s v="Wootton Bassett (GB) x Cuff (IRE) 2023 B.F"/>
        <s v="Lope de Vega (IRE) x Falling Petals (IRE) 2023 Ch.C"/>
        <s v="Frankel (GB) x Tisa River (IRE) 2023 B.C"/>
        <s v="Blue Point (IRE) x Bloomfield (IRE) 2023 B.F"/>
        <s v="Sea The Stars (IRE)Holy Amaretta (IRE)B.C"/>
        <s v="Frankel (GB)Seychelloise (GB)B.F"/>
        <s v="Frankel (GB)Loch Lein (IRE)B.C"/>
      </sharedItems>
    </cacheField>
    <cacheField name="Sex" numFmtId="0">
      <sharedItems>
        <s v="F"/>
        <s v="C"/>
      </sharedItems>
    </cacheField>
    <cacheField name="Colour" numFmtId="0">
      <sharedItems containsBlank="1">
        <s v="B"/>
        <s v="Gr"/>
        <s v="Ch"/>
        <s v="Br"/>
        <s v="B/Br"/>
        <s v="Br.F"/>
        <s v="B.F"/>
        <s v="B."/>
        <s v="B.C"/>
        <s v="Gr."/>
        <s v="Gr.F"/>
        <s v="Ch."/>
        <s v="Br.C"/>
        <s v="Br."/>
        <s v="Ch.F"/>
        <s v="Ch/Gr"/>
        <m/>
        <s v="Ch.C"/>
        <s v="B/Gr"/>
        <s v="B:Lt"/>
      </sharedItems>
    </cacheField>
    <cacheField name="Dam">
      <sharedItems containsBlank="1" containsMixedTypes="1" containsNumber="1" containsInteger="1">
        <s v="Zarabelle (GB)"/>
        <s v="Andromaca (IRE)"/>
        <s v="Ahazeej (IRE)"/>
        <s v="Tatra (IRE)"/>
        <s v="By Jupiter (GB)"/>
        <s v="Dutch Heiress (GB)"/>
        <s v="Golden Shine (GB)"/>
        <s v="Ilulisset (FR)"/>
        <s v="Kikini Bamalaam (IRE)"/>
        <s v="Grace To Grace (IRE)"/>
        <s v="Mediska (GB)"/>
        <s v="Sharliyka (IRE)"/>
        <s v="Luminous (GB)"/>
        <s v="Sage Grouse (USA)"/>
        <s v="Stylish Design (FR)"/>
        <s v="Syrena (IRE)"/>
        <s v="Darkan (IRE)"/>
        <s v="Rio's Pearl (GB)"/>
        <s v="Daddies Girl (IRE)"/>
        <s v="Reinas Queen (IRE)"/>
        <s v="Elective (FR)"/>
        <s v="Granny Grunt (IRE)"/>
        <s v="Ella Jo (IRE)"/>
        <s v="Gibney (IRE)"/>
        <s v="Lady of Appin (GB)"/>
        <s v="Ezilii (IRE)"/>
        <s v="Belle Chanel (IRE)"/>
        <s v="Toni Baby (GB)"/>
        <s v="Keilogue (IRE)"/>
        <s v="Nimbus Star (GB)"/>
        <s v="Dazzling Light (UAE)"/>
        <s v="Perliere (IRE)"/>
        <s v="Bilderberg (IRE)"/>
        <s v="Regal Ambition (GB)"/>
        <s v="Nuala Tagula (IRE)"/>
        <s v="Patty Paige (IRE)"/>
        <s v="You Dare To Dream (IRE)"/>
        <s v="Ruby Max (IRE)"/>
        <s v="Rustam (GB)"/>
        <s v="Coolfitch (IRE)"/>
        <s v="Tangled Thread (GB)"/>
        <s v="Taranata (IRE)"/>
        <s v="Lady Coole (IRE)"/>
        <s v="Ebbraam (GB)"/>
        <s v="Aisteoir (IRE)"/>
        <s v="Isis (USA)"/>
        <s v="Negotiate (GB)"/>
        <s v="Designation (IRE)"/>
        <s v="Set To Fire (IRE)"/>
        <s v="Backstreet Girl (IRE)"/>
        <s v="Fair Praise (IRE)"/>
        <s v="Maisie Ellie (IRE)"/>
        <s v="Shafafya (GB)"/>
        <s v="Peace Wave (IRE)"/>
        <s v="Interlope (IRE)"/>
        <s v="No More Regrets (IRE)"/>
        <s v="Beechwood Emily (GB)"/>
        <s v="Caledonian Belle (IRE)"/>
        <s v="West of Venus (USA)"/>
        <s v="Clarinda (FR)"/>
        <s v="Peig (IRE)"/>
        <s v="Nell Trent (GB)"/>
        <s v="Never Forgotten (IRE)"/>
        <s v="Xinji (IRE)"/>
        <s v="Dreamy Gal (IRE)"/>
        <s v="Only Together (IRE)"/>
        <s v="Winnie The Wooh (IRE)"/>
        <s v="Lets Try (IRE)"/>
        <s v="Viva Espana (GB)"/>
        <s v="Emmie (IRE)"/>
        <s v="Dufay (IRE)"/>
        <s v="Elzaam (AUS) x Am I (USA)"/>
        <s v="Kukri Klass (IRE)"/>
        <s v="Fitrah (IRE)"/>
        <s v="Khajool (IRE)"/>
        <s v="Laguna Salada (IRE)"/>
        <s v="Mearu (IRE)"/>
        <s v="Lady Melody (IRE)"/>
        <s v="Reiwa (IRE)"/>
        <s v="Madam McPhee (GB)"/>
        <s v="Queen Cordelia (IRE)"/>
        <s v="Lustful (GB)"/>
        <s v="Night Queen (IRE)"/>
        <s v="Fainleog (IRE)"/>
        <s v="Brown Eyed Honey (GB)"/>
        <s v="Grandegrandegrande (IRE)"/>
        <s v="Isabella Brant (FR)"/>
        <s v="Slovak (IRE)"/>
        <s v="Kodi Bear (IRE) x Angel de La Gesse (FR)"/>
        <s v="Andorra (GB)"/>
        <s v="Masquerading (GB)"/>
        <s v="Musical Memories (GB)"/>
        <s v="Jellicle Ball (IRE)"/>
        <n v="2023.0"/>
        <s v="Hymnist (IRE)"/>
        <s v="Ponty Royale (IRE)"/>
        <s v="Purple Tigress (GB)"/>
        <s v="Lexington Sky (IRE)"/>
        <s v="Passage Falcon (IRE)"/>
        <s v="Raajihah (GB)"/>
        <s v="Regency Romance (GB)"/>
        <s v="Hot Legs (IRE)"/>
        <s v="Universal Beauty (GB)"/>
        <s v="Throne (GB)"/>
        <s v="Iamfine (IRE)"/>
        <s v="Bed of Diamonds (GB)"/>
        <s v="Not Misbegotten (IRE)"/>
        <s v="Expect Amazing (IRE)"/>
        <s v="Boom And Bloom (IRE)"/>
        <s v="Clodovine (FR)"/>
        <s v="Maybe So (GB)"/>
        <s v="Spirit of Sisra (IRE)"/>
        <s v="Maiden's Tower (IRE)"/>
        <s v="Looking Good (GB)"/>
        <s v="Angels (GB)"/>
        <s v="Sleepy Dust (IRE)"/>
        <s v="Wishyouwerehere (IRE)"/>
        <s v="Gianetta (USA)"/>
        <s v="Flirtare (IRE)"/>
        <s v="Mariee (GB)"/>
        <s v="Melanie Pimm (IRE)"/>
        <s v="Cosmic Fire (FR)"/>
        <s v="South Forest (IRE)"/>
        <s v="Stylish One (IRE)"/>
        <s v="Zagharit (IRE)"/>
        <s v="Signora Lina (IRE)"/>
        <s v="Live Stream (IRE)"/>
        <s v="Witty Repartee (IRE)"/>
        <s v="Loving Touch (GB)"/>
        <s v="Hanvarana (IRE)"/>
        <s v="Tamaara (IRE)"/>
        <s v="Soul Custody (CAN)"/>
        <s v="Marmalade Cat (GB)"/>
        <s v="Bronagh's Belle (IRE)"/>
        <s v="Revived (GB)"/>
        <s v="Rebel Force (IRE)"/>
        <s v="Lady Kermit (IRE)"/>
        <s v="Lady Brigid (IRE)"/>
        <s v="Pink Moon (IRE)"/>
        <s v="Ever Amber (IRE)"/>
        <s v="Miss Verdoyante (GB)"/>
        <s v="Namibie (GB)"/>
        <s v="Starlight Dance (IRE)"/>
        <s v="Elbegei (GB)"/>
        <s v="Nashmiah (IRE)"/>
        <s v="Volkovkha (GB)"/>
        <s v="Forever In Love (GB)"/>
        <s v="Shaqeeqa (GB)"/>
        <s v="Fables (IRE)"/>
        <s v="Fynbos (GB)"/>
        <s v="Arizona (IRE) x Baby Houseman (GB)"/>
        <s v="Sister Eliza (IRE)"/>
        <s v="Vincitomnia (FR)"/>
        <s v="Brazilian Breeze (IRE)"/>
        <s v="Katora (GB)"/>
        <s v="Carryonregardless (GB)"/>
        <s v="Path of Totality (USA)"/>
        <s v="Isobel Baillie (GB)"/>
        <s v="Wychwood Whisper (IRE)"/>
        <s v="Paradisia (IRE)"/>
        <s v="Salwa (IRE)"/>
        <s v="Sense of Victory (IRE)"/>
        <s v="Dawaa (GB)"/>
        <s v="Shuttlecock (GB)"/>
        <s v="If You Can Dream (GB)"/>
        <s v="Upper Silesian (IRE)"/>
        <s v="Va Pensiero (IRE)"/>
        <s v="Hangzhou (GB)"/>
        <s v="Ugo Fire (IRE)"/>
        <s v="Ceimeanna Coise (IRE)"/>
        <s v="Lunette (IRE)"/>
        <s v="Regrette Rien (IRE)"/>
        <s v="House of Roses (GB)"/>
        <s v="Ice Haven (IRE)"/>
        <s v="Maharg's Princess (IRE)"/>
        <s v="Jamboretta (IRE)"/>
        <s v="Katie O'Hara (IRE)"/>
        <s v="Imdancinwithurwife (IRE)"/>
        <s v="Bayan Kasirga (IRE)"/>
        <s v="Alchemilla (GB)"/>
        <s v="Mezyan (IRE)"/>
        <s v="Bask In Glory (IRE)"/>
        <s v="Sioux Nation (USA) x Anythingyouwantobe (GB)"/>
        <s v="Myrtie (IRE)"/>
        <s v="Rue Bonaparte (IRE)"/>
        <s v="French Heroine (GB)"/>
        <s v="Lady Tyne (GB)"/>
        <s v="Lady Mona (IRE)"/>
        <s v="Cin Cin (IRE)"/>
        <s v="American Spirit (IRE)"/>
        <s v="Archduchess (GB)"/>
        <s v="Ahaaly (GB)"/>
        <s v="Ten Sovereigns (IRE) x Aussie Lass (IRE)"/>
        <s v="Whimsical Dream (GB)"/>
        <s v="Sarajevo Rose (IRE)"/>
        <s v="Quinine (GB)"/>
        <s v="Peace Treaty (IRE)"/>
        <s v="Dixiedoodledandy (IRE)"/>
        <s v="Prince of Lir (IRE) x Bean Uasal (IRE)"/>
        <s v="Heretoolong (IRE)"/>
        <s v="Amazed By Grace (GB)"/>
        <s v="Aristotelicienne (IRE)"/>
        <s v="Alkumait (GB) x Alabama Grace (IRE)"/>
        <s v="Jadhwah (GB)"/>
        <s v="Gleeful (GB)"/>
        <s v="With One Accord (GB)"/>
        <s v="Illico (GB)"/>
        <s v="Misty Angel (IRE)"/>
        <s v="Gali Girl (IRE)"/>
        <s v="Rythmic (GB)"/>
        <s v="Morning Jewel (IRE)"/>
        <s v="Galileo Gold (GB) x Adeliz (FR)"/>
        <s v="Royal Blue Caravel (IRE)"/>
        <s v="Esterlina (IRE)"/>
        <s v="Fanzine (GB)"/>
        <s v="Virtually (GB)"/>
        <s v="King of Change (GB) x Ask Not (GB)"/>
        <s v="Lyin Eyes (GB)"/>
        <s v="Mihrab (USA)"/>
        <s v="Sunset Wish (GB)"/>
        <s v="Poker Hospital (GB)"/>
        <s v="Ottilie (IRE)"/>
        <s v="Royal Highness (IRE)"/>
        <s v="Tickerdi (IRE)"/>
        <s v="Dolce Sicily (IRE)"/>
        <s v="Sunny York (IRE)"/>
        <s v="Final Offer (IRE)"/>
        <s v="Vizean (IRE)"/>
        <s v="Ariena (IRE)"/>
        <s v="Eraadaat (IRE)"/>
        <s v="Conniption (IRE)"/>
        <s v="Tres Speciale (GB)"/>
        <s v="Royal Visit (IRE)"/>
        <s v="Abashova (GB)"/>
        <s v="Sonnellino (GB)"/>
        <s v="Ms Grande Corniche (GB)"/>
        <s v="Ivor's Magic (IRE)"/>
        <s v="New To Wexford (IRE)"/>
        <s v="Gold Stone (GB)"/>
        <s v="Malakite (IRE)"/>
        <s v="Mordoree (IRE)"/>
        <s v="Alicia Darcy (IRE)"/>
        <s v="Fawaayed (IRE)"/>
        <s v="Diptych (USA)"/>
        <s v="Rome Imperial (IRE)"/>
        <s v="Ladywood (IRE)"/>
        <s v="Kilakey (IRE)"/>
        <s v="Spectatrice (GB)"/>
        <s v="Say It's Me (GB)"/>
        <s v="Split Decision (IRE)"/>
        <s v="Spesialta (GB)"/>
        <s v="Hollie Point (GB)"/>
        <s v="Figurative (FR)"/>
        <s v="Chirkova (USA)"/>
        <s v="Becuille (IRE)"/>
        <s v="Hastalavistababy (CAN)"/>
        <s v="Elshabakiya (IRE)"/>
        <s v="Delta Dreamer (GB)"/>
        <s v="Gamesetandmatch (IRE)"/>
        <s v="Love In The City (IRE)"/>
        <s v="Evening Spirit (GB)"/>
        <s v="Solfeggio (IRE)"/>
        <s v="Unusually Hot (IRE)"/>
        <s v="Sander Camillo (USA)"/>
        <s v="Siralen (USA)"/>
        <s v="Bint Nayef (IRE)"/>
        <s v="Contida (GB)"/>
        <s v="Jenniings (IRE)"/>
        <s v="Martha Watson (IRE)"/>
        <s v="Flying Rock (IRE)"/>
        <s v="Marsh Pride (GB)"/>
        <s v="Harranda (IRE)"/>
        <s v="Little Avon (GB)"/>
        <s v="Coolibah (IRE)"/>
        <s v="Piazzini (IRE)"/>
        <s v="Hallowed Park (IRE)"/>
        <s v="Wall of Sapphire (IRE)"/>
        <s v="Badalona (GB)"/>
        <s v="Luisa Calderon (GB)"/>
        <s v="Chance of Bubbles (IRE)"/>
        <s v="Wahylah (IRE)"/>
        <s v="Legitimus (IRE)"/>
        <s v="Kymera (IRE)"/>
        <s v="Belatorio (IRE)"/>
        <s v="Midnightly (GB)"/>
        <s v="Buttonhole (GB)"/>
        <s v="Entrapment (GB)"/>
        <s v="Poupee Grise (FR)"/>
        <s v="Red Balloons (GB)"/>
        <s v="Roseisarose (IRE)"/>
        <s v="Adelina (USA)"/>
        <s v="Peace Arch (IRE)"/>
        <s v="Unilit (IRE)"/>
        <s v="Ghostflower (IRE)"/>
        <s v="An Saincheann (IRE)"/>
        <s v="Sou Anguillarina (IRE)"/>
        <s v="Goldspun (GB)"/>
        <s v="Curtain Call (GB)"/>
        <s v="Cornakill (USA)"/>
        <s v="Rohesia (GB)"/>
        <s v="Kya One (FR)"/>
        <s v="Cherry Oak (IRE)"/>
        <s v="Mnemonic Alexander (IRE)"/>
        <s v="Causeway Charm (USA)"/>
        <s v="Bounty'S Spirit (GB)"/>
        <s v="Saturn Girl (IRE)"/>
        <s v="Low Cunning (IRE)"/>
        <s v="Between The Sheets (IRE)"/>
        <s v="Passegiata (GB)"/>
        <s v="Little Voice (USA)"/>
        <s v="Caridade (USA)"/>
        <s v="Chasing Rubies (IRE)"/>
        <s v="Kerry Gal (IRE)"/>
        <s v="Struck By The Moon (GB)"/>
        <s v="Rawaaq (GB)"/>
        <s v="Church Melody (GB)"/>
        <s v="Galeaza (GB)"/>
        <s v="Survived (GB)"/>
        <s v="Saxon Warrior (JPN) x Alpine Air (GB)"/>
        <s v="Snow Scene (IRE)"/>
        <s v="Grace Note (GB)"/>
        <s v="Asterina (GB)"/>
        <s v="Wizz Up (IRE)"/>
        <s v="Zippy Rock (IRE)"/>
        <s v="Oh So Woke (IRE)"/>
        <s v="Malinka (IRE)"/>
        <s v="Helen of Albany (IRE)"/>
        <s v="Pagua (IRE)"/>
        <s v="Kristal Xenia (IRE)"/>
        <s v="Take Shelter (GB)"/>
        <s v="Passing Trade (IRE)"/>
        <s v="Oh Sedulous (IRE)"/>
        <s v="Race In Focus (IRE)"/>
        <s v="Malika I Jahan (FR)"/>
        <s v="Amthaal (GB)"/>
        <s v="Baby Love (GER)"/>
        <s v="Coulsty (IRE) x Bonnefio (GB)"/>
        <s v="Liliofthelamplight (IRE)"/>
        <s v="Lead Story (IRE)"/>
        <s v="Smooth Sailing (GB)"/>
        <s v="Mm Sixsevei (IRE)"/>
        <s v="Gaby (IRE)&quot;"/>
        <s v="Novel Fun (IRE)"/>
        <s v="Macaroon (IRE)"/>
        <s v="Kaminari (IRE)"/>
        <s v="Sparkling Beam (IRE)"/>
        <s v="Crime of Passion (IRE)"/>
        <s v="Pure Greed (IRE)"/>
        <s v="Paza (USA)"/>
        <s v="Compass Rose (IRE)"/>
        <s v="Anna Sophia (USA)"/>
        <s v="Kaks Roosid (FR)"/>
        <s v="Seeharn (IRE)"/>
        <s v="Karasiyra (IRE)"/>
        <s v="Snow Rose (USA)"/>
        <s v="Key Moment (IRE)"/>
        <s v="Path of Silver (IRE)"/>
        <s v="Sea The Queen (IRE)"/>
        <s v="Hurbling (IRE)"/>
        <s v="Danamight (IRE)"/>
        <s v="Is She About (IRE)"/>
        <s v="Snapollentia (IRE)"/>
        <s v="Call of The Jungle (IRE)"/>
        <s v="Ice Eagle (IRE)"/>
        <s v="Flawless Beauty (GB)"/>
        <s v="Simaviya (IRE)"/>
        <s v="Happy Land (IRE)"/>
        <s v="Love Oasis (GB)"/>
        <s v="The Lacemaker (GB)"/>
        <s v="Sergei Prokofiev (CAN) x Aquiano (GB)"/>
        <s v="Tartufo Dolce (IRE)"/>
        <s v="Lady of Power (GB)"/>
        <s v="Praskovia (IRE)"/>
        <s v="Joyful Hope (GB)"/>
        <s v="Rose Kazan (IRE)"/>
        <s v="Feathery (GB)"/>
        <s v="Brazilian Bride (IRE)"/>
        <s v="Monisha (FR)"/>
        <s v="Platinum Coast (USA)"/>
        <s v="Acclamation (GB) x Aveta (FR)"/>
        <s v="Paloise (FR)"/>
        <s v="Heroic Heart (FR)"/>
        <s v="Starrylita (IRE)"/>
        <s v="Towards (USA)"/>
        <s v="Nando Parrado (GB) x Blue Marmalade (IRE)"/>
        <s v="Furia Cruzada (CHI)"/>
        <s v="Beat The Stars (IRE)"/>
        <s v="Night of Hope (IRE)"/>
        <s v="Pink Diva (IRE)"/>
        <s v="Adroit (IRE)"/>
        <s v="Gale Song (GB)"/>
        <s v="Finishingthehat (GB)"/>
        <s v="Nimboo (USA)"/>
        <s v="Kheeraan (IRE)"/>
        <s v="Chabelita (GB)"/>
        <s v="Golddragon Reef (IRE)"/>
        <s v="Dance Hall Girl (IRE)"/>
        <s v="Destalink (GB)"/>
        <s v="Rhythm And Rhyme (IRE)"/>
        <s v="Mighty Girl (FR)"/>
        <s v="Fearlessly (IRE)"/>
        <m/>
        <s v="Bishop's Lake (GB)"/>
        <s v="Kimbay (IRE)"/>
        <s v="Mzyoon (IRE)"/>
        <s v="Spinacia (IRE)"/>
        <s v="Shambolique (GB)"/>
        <s v="Spirited Girl (IRE)"/>
        <s v="Western Safari (IRE)"/>
        <s v="Key Light (IRE)"/>
        <s v="Madame Delavanti (IRE)"/>
        <s v="Coral Mist (GB)"/>
        <s v="Unabridged (IRE)"/>
        <s v="Jeewana (GB)"/>
        <s v="Tell The Wind (IRE)"/>
        <s v="Shim Sham (IRE)"/>
        <s v="Lady Tati (IRE)"/>
        <s v="Rolling Deep (GB)"/>
        <s v="Coconut Kisses (GB)"/>
        <s v="Elzaam (AUS) x Alanna'a Leanbh (IRE)"/>
        <s v="Coquette Noire (IRE)"/>
        <s v="Kodiac (GB) x Alqifaar (USA)"/>
        <s v="Maarit (IRE)"/>
        <s v="Alshadhia (IRE)"/>
        <s v="Dundel'S Spirit (IRE)"/>
        <s v="Cheetah (GB)"/>
        <s v="Creme Anglaise (GB)"/>
        <s v="Scholarly (GB)"/>
        <s v="Phoenix of Spain (IRE) x Billie Eria (IRE)"/>
        <s v="Victrix Ludorum (IRE)"/>
        <s v="Seelie (IRE)"/>
        <s v="Eirona (IRE)"/>
        <s v="Quiteacatch (GB)"/>
        <s v="Mots Croises (GB)"/>
        <s v="Campion (GB)"/>
        <s v="Beat of My Heart (IRE)"/>
        <s v="Ten Sovereigns (IRE) x Bergamask (USA)"/>
        <s v="Strelka (GB)"/>
        <s v="Groupie (GB)"/>
        <s v="Mitre Peak (GB)"/>
        <s v="Mystify Me (GB)"/>
        <s v="Alkumait (GB) x Adeste (GB)"/>
        <s v="Ladies From Hell (IRE)"/>
        <s v="Celerina (IRE)"/>
        <s v="Somedaysrdiamonds (GB)"/>
        <s v="Maremmasanta (GB)"/>
        <s v="La Perla (SPA)"/>
        <s v="Memory Lane (GB)"/>
        <s v="D'Arcy Spice (GB)"/>
        <s v="Satwa Ruby (FR)"/>
        <s v="Savoy Showgirl (IRE)"/>
        <s v="Ask The Wind (IRE)"/>
        <s v="Caislean (IRE)"/>
        <s v="Piazza Navona (GB)"/>
        <s v="Northeast Moon (IRE)"/>
        <s v="Jessely (FR)"/>
        <s v="Supremacy (IRE) x Araniya (FR)"/>
        <s v="Lady Greta (IRE)"/>
        <s v="Klass Action (IRE)"/>
        <s v="Via Liguria (GB)"/>
        <s v="Porta Portese (GB)"/>
        <s v="Young Angel (IRE)"/>
        <s v="Saucy Spirit (GB)"/>
        <s v="Cross My Mind (IRE)"/>
        <s v="Music And Dance (GB)"/>
        <s v="Bright And Shining (IRE)"/>
        <s v="Catchphrase (IRE)"/>
        <s v="Zawiyah (GB)"/>
        <s v="Three Sugars (AUS)"/>
        <s v="The Ceiling Job (IRE)"/>
        <s v="Hieroglyphic (GB)"/>
        <s v="Hurricane Lil (IRE)"/>
        <s v="The Singing Hills (GB)"/>
        <s v="Offering (GB)"/>
        <s v="Rose Tinted Sand (IRE)"/>
        <s v="La Femme (IRE)"/>
        <s v="Leenavesta (USA)"/>
        <s v="Magique (IRE)"/>
        <s v="Mimic's Memory (GB)"/>
        <s v="Anyone Special (IRE)"/>
        <s v="She Loves A Night (IRE)"/>
        <s v="Unpretentious (GB)"/>
        <s v="Ahwahnee (GB)"/>
        <s v="Shaman (IRE) x Alys Love (GB)"/>
        <s v="California Poppy (IRE)"/>
        <s v="Shirin of Persia (IRE)"/>
        <s v="Sweetasever (IRE)"/>
        <s v="Hassaya (IRE)"/>
        <s v="Cool Esprit (IRE)"/>
        <s v="Suffused (GB)"/>
        <s v="High Shine (GB)"/>
        <s v="Lizzie Lightening (IRE)"/>
        <s v="Nabaraat (USA)"/>
        <s v="Ventura (USA)"/>
        <s v="Royal Seal (GB)"/>
        <s v="Madernia (IRE)"/>
        <s v="Crystal Dream (GB)"/>
        <s v="Tinkerbells Effect (IRE)"/>
        <s v="Sparkling (IRE)"/>
        <s v="Kodinar (GB)"/>
        <s v="Supreme Quest (GB)"/>
        <s v="Astroglia (USA)"/>
        <s v="Crosstalk (IRE)"/>
        <s v="Acclamation (GB) x Aqtaar (IRE)"/>
        <s v="Memoria (GB)"/>
        <s v="Chitra (GB)"/>
        <s v="Dancing Years (IRE)"/>
        <s v="Pharadelle (IRE)"/>
        <s v="Holly's Kid (USA)"/>
        <s v="Coulsty (IRE) x Blushing Rose (GB)"/>
        <s v="Remember Alexander (GB)"/>
        <s v="Martina Franca (GB)"/>
        <s v="Carpe Diem Lady (IRE)"/>
        <s v="Modern Look (GB)"/>
        <s v="Sea Chanter (USA)"/>
        <s v="Pepinillo (GB)"/>
        <s v="Vive Marie (GER)"/>
        <s v="Himiko (IRE)"/>
        <s v="Scarlet Pimpernel (GB)"/>
        <s v="Gabridan (IRE)"/>
        <s v="Kodi Bear (IRE) x Ahab (GB)"/>
        <s v="Casual Remark (IRE)"/>
        <s v="Combination (FR)"/>
        <s v="Spinamiss (IRE)"/>
        <s v="Sermina (IRE)"/>
        <s v="Swish (IRE)"/>
        <s v="St Clerans (IRE)"/>
        <s v="Few Words (GB)"/>
        <s v="Sand Shoe (GB)"/>
        <s v="Intuit (IRE)"/>
        <s v="Kitty Matcham (IRE)"/>
        <s v="Pornstar Martini (IRE)"/>
        <s v="Marian Halcombe (USA)"/>
        <s v="Sea of Antiquity (IRE)"/>
        <s v="Hazaraina (IRE)"/>
        <s v="It's Miraculous (USA)"/>
        <s v="Rocking (GB)"/>
        <s v="Urban Beauty (IRE)"/>
        <s v="Relation Alexander (IRE)"/>
        <s v="La Norma (IRE)"/>
        <s v="Ravish (GB)"/>
        <s v="Spring Torrents (IRE)"/>
        <s v="Bright Star (FR)"/>
        <s v="Suraat (IRE)"/>
        <s v="Temecula (IRE)"/>
        <s v="Lady Macduff (IRE)"/>
        <s v="Lily For Ever (FR)"/>
        <s v="Fanciful Miss (GB)"/>
        <s v="Go Kart (IRE)"/>
        <s v="Kapria (FR)"/>
        <s v="Kozmina Bay (GB)"/>
        <s v="Owaseyf (USA)"/>
        <s v="Quickstep Queen (GB)"/>
        <s v="Bodak (IRE)"/>
        <s v="Karmadal (IRE)"/>
        <s v="My Rosie (IRE)"/>
        <s v="Serasana (GB)"/>
        <s v="Scala Romana (IRE)"/>
        <s v="Dandy Man (IRE) x Annee Lumiere (IRE)"/>
        <s v="Nutshell (GB)"/>
        <s v="High As A Kite (FR)"/>
        <s v="Bit of Banter (IRE)"/>
        <s v="Ablah (USA)"/>
        <s v="Fey (GB)"/>
        <s v="Missisipi Star (IRE)"/>
        <s v="Chiarezza (AUS)"/>
        <s v="La Fiamma (USA)"/>
        <s v="Mrs Frankel (IRE)"/>
        <s v="Young Special (IRE)"/>
        <s v="Eglantyne Dream (FR)"/>
        <s v="Kalisma (IRE)"/>
        <s v="My Favourite Thing (GB)"/>
        <s v="Kerineya (IRE)"/>
        <s v="Marthamydear (USA)"/>
        <s v="Make Me Sway (IRE)"/>
        <s v="Merry Banter (GB)"/>
        <s v="Fair Sailing (IRE)"/>
        <s v="Rosika (GB)"/>
        <s v="U S Navy Flag (USA) x Alyssum (IRE)"/>
        <s v="Mysilver (FR)"/>
        <s v="Olivia Pope (IRE)"/>
        <s v="Hassaad (GB)"/>
        <s v="Morediamondsplease (USA)"/>
        <s v="Maria Ormani (IRE)"/>
        <s v="Steep Ascent (GB)"/>
        <s v="Exotic Isle (GB)"/>
        <s v="Kirsch (IRE)"/>
        <s v="Iconic Look (GB)"/>
        <s v="Kaprice (IRE)"/>
        <s v="Household Name (GB)"/>
        <s v="Zen Silence (IRE)"/>
        <s v="Madreselva (GB)"/>
        <s v="Hadrienne (GB)"/>
        <s v="Ocean Myth (GB)"/>
        <s v="Cheherazad (IRE)"/>
        <s v="Jolyne (GB)"/>
        <s v="Melissa Jane (GB)"/>
        <s v="Polar Sea (GB)"/>
        <s v="Elenora Delight (GB)"/>
        <s v="High Regards (IRE)"/>
        <s v="Road To Oz (IRE)"/>
        <s v="Outschool (IRE)"/>
        <s v="Naan (IRE)"/>
        <s v="South Ring (IRE)"/>
        <s v="Jealous Beauty (IRE)"/>
        <s v="Cool Thunder (IRE)"/>
        <s v="Zomara (FR)"/>
        <s v="Love On My Mind (IRE)"/>
        <s v="Alliance d'Or (IRE)"/>
        <s v="Music Pearl (IRE)"/>
        <s v="Isabeau (IRE)"/>
        <s v="Jasmine B (IRE)"/>
        <s v="Persaria (GB)"/>
        <s v="Miskin Diamond (IRE)"/>
        <s v="Sophistry (GB)"/>
        <s v="Dakini (IRE)"/>
        <s v="Tamazug (GB)"/>
        <s v="Tuscan Oasis (IRE)"/>
        <s v="Mochachino (IRE)"/>
        <s v="Cable Bay (IRE) x Bahama Sea (IRE)"/>
        <s v="Banimpire (IRE)"/>
        <s v="No War (USA)"/>
        <s v="Ceaseless (IRE)"/>
        <s v="Exquisite Ruby (GB)"/>
        <s v="Harlequin Twist (GB)"/>
        <s v="Belle Above All (GB)"/>
        <s v="Fresh Snow (IRE)"/>
        <s v="Firebird Song (IRE)"/>
        <s v="Punakha (IRE)"/>
        <s v="Coeur Battant (IRE)"/>
        <s v="Siesta Time (GB)"/>
        <s v="Week End (GB)"/>
        <s v="Mirrorblack (IRE)"/>
        <s v="Duchesse (IRE)"/>
        <s v="Lydia Becker (GB)"/>
        <s v="Khameela (GB)"/>
        <s v="Geizy Teizy (IRE)"/>
        <s v="Wild Surmise (IRE)"/>
        <s v="Kenwysa (FR)"/>
        <s v="Spring Leaf (FR)"/>
        <s v="Xcite (IRE)"/>
        <s v="Spanish Class (IRE)"/>
        <s v="Nation (USA) x Excellent Mariner (IRE)"/>
        <s v="Crimson Sunrise (IRE)"/>
        <s v="Miss McLeod (IRE)"/>
        <s v="Puff (IRE)"/>
        <s v="Charming Guest (IRE)"/>
        <s v="Ohsosecret (GB)"/>
        <s v="Malmoosa (IRE)"/>
        <s v="Maghzaa (IRE)"/>
        <s v="Ghaiyyath (IRE) x Amchitka (IRE)"/>
        <s v="Souzie (IRE)"/>
        <s v="Expecting To Fly (USA)"/>
        <s v="Miss Kittyhawk (IRE)"/>
        <s v="Faustinatheyounger (IRE)"/>
        <s v="Impassioned (GB)"/>
        <s v="Two Pass (IRE)"/>
        <s v="Sense of Humour (GB)"/>
        <s v="Ilsereno (GB)"/>
        <s v="Loving Nights (IRE)"/>
        <s v="Mufaraqaat (IRE)"/>
        <s v="Celestial Bow (IRE)"/>
        <s v="Hug And A Kiss (USA)"/>
        <s v="Annabelle Ja (FR)"/>
        <s v="Lady Glinka (IRE)"/>
        <s v="Jedi Princess (IRE)"/>
        <s v="Miss Purity Pinker (IRE)"/>
        <s v="Posh Claret (GB)"/>
        <s v="Shebelia (GER)"/>
        <s v="Cautious Dreams (USA)"/>
        <s v="Soriya (FR)"/>
        <s v="Spanish Fly (IRE)"/>
        <s v="Mulberry Seed (IRE)"/>
        <s v="Lady Hanson (IRE)"/>
        <s v="Serengo (IRE)"/>
        <s v="Galileo Gold (GB) x Ardingly (IRE)"/>
        <s v="Ta Ammol (GB)"/>
        <s v="Kwela (GB)"/>
        <s v="Alabama Showgirl (IRE)"/>
        <s v="Gheedaa (USA)"/>
        <s v="Plagiarism (USA)"/>
        <s v="Trace of Scent (IRE)"/>
        <s v="Wild Impala (FR)"/>
        <s v="Set Dreams (FR)"/>
        <s v="Badr Al Badoor (IRE)"/>
        <s v="Rock Samphire (IRE)"/>
        <s v="Meala (IRE)"/>
        <s v="Magical Moment (FR)"/>
        <s v="Posterity (IRE)"/>
        <s v="Sneaky Snooze (IRE)"/>
        <s v="Isabella Vite (IRE)"/>
        <s v="Bobbie Soxer (IRE)"/>
        <s v="Gold Bracelet (IRE)"/>
        <s v="Millicent Fawcett (GB)"/>
        <s v="Primrose Gate (IRE)"/>
        <s v="Rosie Scot (IRE)"/>
        <s v="Chicago Doll (GB)"/>
        <s v="Weisse Socken (IRE)"/>
        <s v="Hot Flush (IRE)"/>
        <s v="Stage Queen (IRE)"/>
        <s v="Its In The Air (IRE)"/>
        <s v="Coconut (GB)"/>
        <s v="Greek Oasis (GB)"/>
        <s v="Gloryana (GB)"/>
        <s v="Gyldan (IRE)"/>
        <s v="Caribbean Princess (USA)"/>
        <s v="Zelloof (IRE)"/>
        <s v="Fleeting Princess (GB)"/>
        <s v="Fielday (GB)"/>
        <s v="Sidra (IRE)"/>
        <s v="Kind Thoughts (IRE)"/>
        <s v="Sparkling Or Still (IRE)"/>
        <s v="Marfa Lights (IRE)"/>
        <s v="Instinctively (IRE)"/>
        <s v="Cape Sunshine (IRE)"/>
        <s v="All Star Cast (IRE)"/>
        <s v="Obama Rule (IRE)"/>
        <s v="Cyrenaica (IRE)"/>
        <s v="Tatsia (GB)"/>
        <s v="Gold Lace (IRE)"/>
        <s v="Pass The Moon (IRE)"/>
        <s v="Sans Equivoque (GER)"/>
        <s v="Miss Carbonia (IRE)"/>
        <s v="Fictitious (GB)"/>
        <s v="Reinette (GB)"/>
        <s v="Coolnagree (IRE)"/>
        <s v="Lambari (FR)"/>
        <s v="Bint Iffraaj (GB)"/>
        <s v="Queen Mia (IRE)"/>
        <s v="Kookaburra (USA)"/>
        <s v="Redinha (GB)"/>
        <s v="Sundiata (GB)"/>
        <s v="Cocohulababy (IRE)"/>
        <s v="What A Picture (FR)"/>
        <s v="Fragrant Storm (GB)"/>
        <s v="Coquet (GB)"/>
        <s v="Sister Dam's (IRE)"/>
        <s v="Caravaggio (USA) x Allieverneedisyou (IRE)"/>
        <s v="Doris Bleasedale (IRE)"/>
        <s v="Malilla (IRE)"/>
        <s v="Nymfia (IRE)"/>
        <s v="Maryhill (IRE)"/>
        <s v="Double Lady (FR)"/>
        <s v="Shes Ranger (IRE)"/>
        <s v="Little Bubbles (IRE)"/>
        <s v="Heart Sprinkled (IRE)"/>
        <s v="Sayyedati Lady (IRE)"/>
        <s v="Ruminyahui (IRE)"/>
        <s v="Cubswin (IRE)"/>
        <s v="Little Lady Katie (IRE)"/>
        <s v="Lethal Promise (IRE)"/>
        <s v="La Sibilla (GB)"/>
        <s v="Novelty (GB)"/>
        <s v="Purlain (GB)"/>
        <s v="Ishimagic (GB)"/>
        <s v="Adorable (IRE)"/>
        <s v="Kayl (FR)"/>
        <s v="Cartoon (GB)"/>
        <s v="Smile At Me (IRE)"/>
        <s v="Verriya (FR)"/>
        <s v="Tarando (GB)"/>
        <s v="Kerrykeel (GB)"/>
        <s v="Lady Cedar (IRE)"/>
        <s v="Gift Dancer (GB)"/>
        <s v="Schroders Mistake (IRE)"/>
        <s v="Gin Blossom (IRE)"/>
        <s v="Cuckoo Clock (GB)"/>
        <s v="Chase The Light (IRE)"/>
        <s v="My Daydream (IRE)"/>
        <s v="My Brunette (IRE)"/>
        <s v="Lumos Maxima (IRE)"/>
        <s v="Influence (FR)"/>
        <s v="Sunniyra (IRE)"/>
        <s v="Maimoona (IRE)"/>
        <s v="Moonbi Haven (IRE)"/>
        <s v="Mysterious Burg (FR)"/>
        <s v="Rhiannon (IRE)"/>
        <s v="Ms Sasha Malia (IRE)"/>
        <s v="Inpromptu (IRE)"/>
        <s v="Dialina (GER)"/>
        <s v="Slumming Angel (IRE)"/>
        <s v="Sindjara (USA)"/>
        <s v="Glimmer of Peace (IRE)"/>
        <s v="Scattered Stars (GB)"/>
        <s v="Pretty Pebble (IRE)"/>
        <s v="Miss Dutee (GB)"/>
        <s v="Lake Louise (IRE)"/>
        <s v="Wearing Wings (GB)"/>
        <s v="Sea of Reality (IRE)"/>
        <s v="Sanna Bay (IRE)"/>
        <s v="Tiempo Vuela (GB)"/>
        <s v="Loire (IRE)"/>
        <s v="Dark Angel (IRE) x Attentive Miss (GB)"/>
        <s v="Quality Time (IRE)"/>
        <s v="Coulsty (IRE) x Amaany (GB)"/>
        <s v="Nation (USA) x Fifer (IRE)"/>
        <s v="Natural Bloom (IRE)"/>
        <s v="No Limit Credit (GER)"/>
        <s v="Tejano (IRE)"/>
        <s v="Butterfly Kiss (USA)"/>
        <s v="Pamushana (IRE)"/>
        <s v="Bittern (IRE)"/>
        <s v="Princess Rose (GB)"/>
        <s v="Dusty In Memphis (USA)"/>
        <s v="Greenisland (IRE)"/>
        <s v="Tencaratrubieslace (FR)"/>
        <s v="Hazaraba (IRE)"/>
        <s v="Dream Kart (IRE)"/>
        <s v="Guilty Twelve (USA)"/>
        <s v="Pleasantry (GB)"/>
        <s v="Sergei Prokofiev (CAN) x Andanotherone (IRE)"/>
        <s v="Contribution (GB)"/>
        <s v="Sommore (IRE)"/>
        <s v="Coincidently (GB)"/>
        <s v="Boca Raton (IRE)"/>
        <s v="Mokhtarah (IRE)"/>
        <s v="Talaaqy (IRE)"/>
        <s v="Dolma (FR)"/>
        <s v="Heavenly Holly (IRE)"/>
        <s v="Anyonecanbeasaint (IRE)"/>
        <s v="Sub Sahara (FR)"/>
        <s v="Broadway Musical (IRE)"/>
        <s v="Galileo Gold (GB) x Bisous Y Besos (IRE)"/>
        <s v="Huamulan (FR)"/>
        <s v="Last Bid (GB)"/>
        <s v="Multicultural (IRE)"/>
        <s v="Best On Stage (GER)"/>
        <s v="Naruko (USA)"/>
        <s v="Auxilia (IRE)"/>
        <s v="Enlace (GB)"/>
        <s v="Caelica (IRE)"/>
        <s v="War Empress (IRE)"/>
        <s v="Ivory Charm (GB)"/>
        <s v="Kesarina (GB)"/>
        <s v="Queen Rabab (IRE)"/>
        <s v="Daleelaty (GB)"/>
        <s v="Rita Levi (IRE)"/>
        <s v="New Terms (GB)"/>
        <s v="Lyons Lane (GB)"/>
        <s v="Trail of Tears (IRE)"/>
        <s v="Hi Milady (IRE)"/>
        <s v="Valtina (IRE)"/>
        <s v="Kurland (IRE)"/>
        <s v="Dahlia's Spirit (IRE)"/>
        <s v="Pretty Fair (IRE)"/>
        <s v="Earth Goddess (GB)"/>
        <s v="Azwah (GB)"/>
        <s v="Rince Beo (IRE)"/>
        <s v="Crystal Starlet (GB)"/>
        <s v="Nova Aquilae (IRE)"/>
        <s v="In My Life (USA)"/>
        <s v="Tracing (IRE)"/>
        <s v="For Henry (IRE)"/>
        <s v="Symposium (GB)"/>
        <s v="Shringara (IRE)"/>
        <s v="Candle Lit (IRE)"/>
        <s v="Tallulah Bell (USA)"/>
        <s v="Julienne (IRE)"/>
        <s v="Next Victory (IRE)"/>
        <s v="Immaculate (GB)"/>
        <s v="Herridge (IRE)"/>
        <s v="Anything Goes (IRE)"/>
        <s v="Family Star (IRE)"/>
        <s v="Sioux Nation (USA) x Beacon of Hope (IRE)"/>
        <s v="Causeway Carolyn (USA)"/>
        <s v="Elysium (IRE)"/>
        <s v="Just Pretending (USA)"/>
        <s v="La Cuvee (GB)"/>
        <s v="Flaming Princess (IRE)"/>
        <s v="Fictitious Lady (IRE)"/>
        <s v="Vale of Paris (IRE)"/>
        <s v="My Spirit (IRE)"/>
        <s v="Red Raven (IRE)"/>
        <s v="Prosili (IRE)"/>
        <s v="Scarlet Plum (GB)"/>
        <s v="Point Reyes (IRE)"/>
        <s v="Taste The Salt (IRE)"/>
        <s v="Sharqawiyah (GB)"/>
        <s v="Ghazawaat (FR)&quot;"/>
        <s v="Wish For Me (IRE)"/>
        <s v="Our Joy (IRE)"/>
        <s v="Hello Youmzain (FR) x Beauty of Love (GB)"/>
        <s v="Whiskey 'n' Chips (GB)"/>
        <s v="Laciredeski (GB)"/>
        <s v="Frasque (IRE)"/>
        <s v="Sea Karats (IRE)"/>
        <s v="Beach of Falesa (IRE)"/>
        <s v="Sarbacane (GB)"/>
        <s v="Acclamation (GB) x Ascot Family (IRE)"/>
        <s v="Boston Beauties (IRE)"/>
        <s v="Portico (GB)"/>
        <s v="Ajmera (IRE)"/>
        <s v="Mistress of Venice (GB)"/>
        <s v="In My Business (IRE)"/>
        <s v="Juneau (IRE)"/>
        <s v="Marennes (IRE)"/>
        <s v="Peticoatgovernment (IRE)"/>
        <s v="Watersign (IRE)"/>
        <s v="Across The Sea (GB)"/>
        <s v="Ihtifal (GB)"/>
        <s v="Marriage Material (IRE)"/>
        <s v="Kotaya (FR)"/>
        <s v="Periwinkle (IRE)"/>
        <s v="Biblic (IRE)"/>
        <s v="Tschierschen (IRE)"/>
        <s v="Narrative (IRE)"/>
        <s v="Leoube (IRE)"/>
        <s v="Show Me Off (GB)"/>
      </sharedItems>
    </cacheField>
    <cacheField name="Grandsire" numFmtId="0">
      <sharedItems containsBlank="1">
        <s v="Society Rock (IRE)"/>
        <s v="Kodiac (GB)"/>
        <s v="Scat Daddy (USA)"/>
        <s v="Redoute's Choice (AUS)"/>
        <s v="Paco Boy (IRE)"/>
        <s v="Invincible Spirit (IRE)"/>
        <s v="Exceed And Excel (AUS)"/>
        <s v="Panis (USA)"/>
        <s v="Mehmas (IRE)"/>
        <s v="No Nay Never (USA)"/>
        <s v="War Front (USA)"/>
        <s v="Galileo (IRE)"/>
        <s v="Makfi (GB)"/>
        <s v="Lope de Vega (IRE)"/>
        <s v="Elusive Quality (USA)"/>
        <s v="Showcasing (GB)"/>
        <s v="Mozart (IRE)"/>
        <s v="New Approach (IRE)"/>
        <s v="Diktat (GB)"/>
        <s v="Dutch Art (GB)"/>
        <s v="Iffraaj (GB)"/>
        <m/>
        <s v="Dansili (GB)"/>
        <s v="Acclamation (GB)"/>
        <s v="Farhh (GB)"/>
        <s v="Danehill (USA)"/>
        <s v="Kitten's Joy (USA)"/>
        <s v="Shamardal (USA)"/>
        <s v="Deep Impact (JPN)"/>
        <s v="Monsun (GER)"/>
        <s v="Dubawi (IRE)"/>
        <s v="Sea The Stars (IRE)"/>
        <s v="Kyllachy (GB)"/>
        <s v="Kingman (GB)"/>
        <s v="Giant's Causeway (USA)"/>
        <s v="Selkirk (USA)"/>
        <s v="Oasis Dream (GB)"/>
        <s v="Zafonic (USA)"/>
        <s v="Siyouni (FR)"/>
        <s v="Cape Cross (IRE)"/>
        <s v="Clodovil (IRE)"/>
        <s v="Wootton Bassett (GB)"/>
        <s v="Green Desert (USA)"/>
        <s v="Royal Applause (GB)"/>
        <s v="Northern Meteor (AUS)"/>
        <s v="Australia (GB)"/>
        <s v="Choisir (AUS)"/>
        <s v="Havana Gold (IRE)"/>
        <s v="Lethal Force (IRE)"/>
        <s v="Montjeu (IRE)"/>
      </sharedItems>
    </cacheField>
    <cacheField name="Damsire" numFmtId="0">
      <sharedItems containsBlank="1">
        <s v="Slade Power (IRE)"/>
        <s v="Poet's Voice (GB)"/>
        <s v="Dubawi (IRE)"/>
        <s v="Mastercraftsman (IRE)"/>
        <s v="Sea The Stars (IRE)"/>
        <s v="Dutch Art (GB)"/>
        <s v="Royal Applause (GB)"/>
        <s v="Rock of Gibraltar (IRE)"/>
        <s v="Society Rock (IRE)"/>
        <s v="Big Bad Bob (IRE)"/>
        <s v="Medicean (GB)"/>
        <s v="Raven's Pass (USA)"/>
        <s v="Champs Elysees (GB)"/>
        <s v="Lemon Drop Kid (USA)"/>
        <s v="Henrythenavigator (USA)"/>
        <s v="Gale Force Ten (GB)"/>
        <s v="Dark Angel (IRE)"/>
        <s v="Captain Rio (GB)"/>
        <s v="Elzaam (AUS)"/>
        <s v="Tagula (IRE)"/>
        <s v="Zoffany (IRE)"/>
        <s v="Estidhkaar (IRE)"/>
        <s v="Camacho (GB)"/>
        <s v="Territories (IRE)"/>
        <s v="Lawman (FR)"/>
        <s v="Fast Company (IRE)"/>
        <s v="Mawatheeq (USA)"/>
        <s v="Invincible Spirit (IRE)"/>
        <s v="Nayef (USA)"/>
        <s v="Halling (USA)"/>
        <s v="Verglas (IRE)"/>
        <s v="Pivotal (GB)"/>
        <s v="Haatef (USA)"/>
        <s v="Xtension (IRE)"/>
        <s v="Dansili (GB)"/>
        <s v="Roderic O'Connor (IRE)"/>
        <s v="New Approach (IRE)"/>
        <s v="Thousand Words (GB)"/>
        <s v="Teofilo (IRE)"/>
        <s v="Vocalised (USA)"/>
        <s v="Royal Academy (USA)"/>
        <s v="Red Ransom (USA)"/>
        <s v="Acclamation (GB)"/>
        <s v="Shamardal (USA)"/>
        <s v="Starspangledbanner (AUS)"/>
        <s v="Make Believe (GB)"/>
        <s v="Fastnet Rock (AUS)"/>
        <s v="Kodiac (GB)"/>
        <s v="Holy Roman Emperor (IRE)"/>
        <s v="Street Cry (IRE)"/>
        <s v="Montjeu (IRE)"/>
        <s v="Refuse To Bend (IRE)"/>
        <s v="Nathaniel (IRE)"/>
        <s v="Galileo (IRE)"/>
        <m/>
        <s v="Dream Ahead (USA)"/>
        <s v="Night of Thunder (IRE)"/>
        <s v="Lope de Vega (IRE)"/>
        <s v="High Chaparral (IRE)"/>
        <s v="The Gurkha (IRE)"/>
        <s v="Tamayuz (GB)"/>
        <s v="Haafhd (GB)"/>
        <s v="Camelot (GB)"/>
        <s v="Kyllachy (GB)"/>
        <s v="Maxios (GB)"/>
        <s v="Rip Van Winkle (IRE)"/>
        <s v="Elusive City (USA)"/>
        <s v="Cadeaux Genereux"/>
        <s v="Charming Thought (GB)"/>
        <s v="Free Eagle (IRE)"/>
        <s v="Universal (IRE)"/>
        <s v="Whipper (USA)"/>
        <s v="Bated Breath (GB)"/>
        <s v="Makfi (GB)"/>
        <s v="First Defence (USA)"/>
        <s v="Oasis Dream (GB)"/>
        <s v="Archipenko (USA)"/>
        <s v="Sir Percy (GB)"/>
        <s v="Awtaad (IRE)"/>
        <s v="Iffraaj (GB)"/>
        <s v="Sepoy (AUS)"/>
        <s v="Duke of Marmalade (IRE)"/>
        <s v="Dalakhani (IRE)"/>
        <s v="Ivawood (IRE)"/>
        <s v="Kendargent (FR)"/>
        <s v="Footstepsinthesand (GB)"/>
        <s v="Lomitas (GB)"/>
        <s v="Belardo (IRE)"/>
        <s v="Showcasing (GB)"/>
        <s v="Le Havre (IRE)"/>
        <s v="Bluebird (USA)"/>
        <s v="Chevalier (IRE)"/>
        <s v="Aussie Rules (USA)"/>
        <s v="Dubai Destination (USA)"/>
        <s v="Cotai Glory (GB)"/>
        <s v="Redoute's Choice (AUS)"/>
        <s v="Exceed And Excel (AUS)"/>
        <s v="Dylan Thomas (IRE)"/>
        <s v="War Command (USA)"/>
        <s v="Desert Style (IRE)"/>
        <s v="Cable Bay (IRE)"/>
        <s v="Highest Honor (FR)"/>
        <s v="Equiano (FR)"/>
        <s v="Epaulette (AUS)"/>
        <s v="Vale of York (IRE)"/>
        <s v="Arcano (IRE)"/>
        <s v="Danehill Dancer (IRE)"/>
        <s v="Siyouni (FR)"/>
        <s v="King's Best (USA)"/>
        <s v="Ulysses (IRE)"/>
        <s v="Singspiel (IRE)"/>
        <s v="Zebedee (GB)"/>
        <s v="Havana Gold (IRE)"/>
        <s v="Mayson (GB)"/>
        <s v="Sir Prancealot (IRE)"/>
        <s v="Hat Trick (JPN)"/>
        <s v="Key of Luck (USA)"/>
        <s v="Sadler's Wells (USA)"/>
        <s v="Redback (GB)"/>
        <s v="Diktat (GB)"/>
        <s v="Dr Devious (IRE)"/>
        <s v="Unusual Heat (USA)"/>
        <s v="Dixie Union (USA)"/>
        <s v="Majestic Warrior (USA)"/>
        <s v="Peintre Celebre (USA)"/>
        <s v="Barathea (IRE)"/>
        <s v="Cape Cross (IRE)"/>
        <s v="Oratorio (IRE)"/>
        <s v="Approve (IRE)"/>
        <s v="Stormin Fever (USA)"/>
        <s v="One Cool Cat (USA)"/>
        <s v="Giant's Causeway (USA)"/>
        <s v="El Kabeir (USA)"/>
        <s v="Scat Daddy (USA)"/>
        <s v="Medaglia d'Oro (USA)"/>
        <s v="Swiss Spirit (GB)"/>
        <s v="Zamindar (USA)"/>
        <s v="Harbour Watch (IRE)"/>
        <s v="Australia (GB)"/>
        <s v="It's Gino (GER)"/>
        <s v="Helmet (AUS)"/>
        <s v="New Bay (GB)"/>
        <s v="Dragon Pulse (IRE)"/>
        <s v="Bungle Inthejungle (GB)"/>
        <s v="Youmzain (IRE)"/>
        <s v="Alhaarth (IRE)"/>
        <s v="Elusive Quality (USA)"/>
        <s v="Strategic Prince (GB)"/>
        <s v="Hurricane Run (IRE)"/>
        <s v="Danetime (IRE)"/>
        <s v="Manduro (GER)"/>
        <s v="Speightstown (USA)"/>
        <s v="Dabirsim (FR)"/>
        <s v="Fusaichi Pegasus (USA)"/>
        <s v="Newfoundland (USA)"/>
        <s v="Sixties Icon (GB)"/>
        <s v="Rail Link (GB)"/>
        <s v="Lake Coniston (IRE)"/>
        <s v="Windsor Knot (IRE)"/>
        <s v="Charm Spirit (IRE)"/>
        <s v="Bahamian Bounty (GB)"/>
        <s v="Compton Place (GB)"/>
        <s v="Mujadil (USA)"/>
        <s v="Kingman (GB)"/>
        <s v="Marju (IRE)"/>
        <s v="Authorized (IRE)"/>
        <s v="Due Diligence (USA)"/>
        <s v="Requinto (IRE)"/>
        <s v="Muhaarar (GB)"/>
        <s v="Sinndar (IRE)"/>
        <s v="With Approval (CAN)"/>
        <s v="Lethal Force (IRE)"/>
        <s v="Sea The Moon (GER)"/>
        <s v="Morpheus (GB)"/>
        <s v="Starcraft (NZ)"/>
        <s v="Galileo Gold (GB)"/>
        <s v="Twilight Son (GB)"/>
        <s v="Arch (USA)"/>
        <s v="Jeremy (USA)"/>
        <s v="Power (GB)"/>
        <s v="Paco Boy (IRE)"/>
        <s v="War Front (USA)"/>
        <s v="Chester House (USA)"/>
        <s v="Trans Island (GB)"/>
        <s v="Dashing Blade"/>
        <s v="Lilbourne Lad (IRE)"/>
        <s v="Golden Horn (GB)"/>
        <s v="Fraam (GB)"/>
        <s v="Curlin (USA)"/>
        <s v="Dandy Man (IRE)"/>
        <s v="Efisio"/>
        <s v="Intense Focus (USA)"/>
        <s v="Simon du Desert (FR)"/>
        <s v="Air Force Blue (USA)"/>
        <s v="Mujahid (USA)"/>
        <s v="Fantastic Light (USA)"/>
        <s v="Frankel (GB)"/>
        <s v="Sakhee (USA)"/>
        <s v="More Than Ready (USA)"/>
        <s v="Dawn Approach (IRE)"/>
        <s v="Outstrip (GB)"/>
        <s v="Indian Charlie (USA)"/>
        <s v="Titus Livius (FR)"/>
        <s v="Linngari (IRE)"/>
        <s v="Diamond Green (FR)"/>
        <s v="Machiavellian (USA)"/>
        <s v="Selkirk (USA)"/>
        <s v="Sleeping Indian (GB)"/>
        <s v="Sakhee's Secret (GB)"/>
        <s v="Aqlaam (GB)"/>
        <s v="Hawk Wing (USA)"/>
        <s v="Antonius Pius (USA)"/>
        <s v="Battle of Marengo (IRE)"/>
        <s v="Lonhro (AUS)"/>
        <s v="Monsieur Bond (IRE)"/>
        <s v="Indian Ridge"/>
        <s v="Kheleyf (USA)"/>
        <s v="Cape Blanco (IRE)"/>
        <s v="Stormy River (FR)"/>
        <s v="Famous Name (GB)"/>
        <s v="Intikhab (USA)"/>
        <s v="Red Clubs (IRE)"/>
        <s v="Bushranger (IRE)"/>
        <s v="The Last Lion (IRE)"/>
        <s v="Lord Shanakill (USA)"/>
        <s v="Vangelis (USA)"/>
        <s v="Imperial Dancer (GB)"/>
        <s v="Definite Article (GB)"/>
        <s v="Sageburg (IRE)"/>
        <s v="Lord of England (GER)"/>
        <s v="Include (USA)"/>
        <s v="Born To Sea (IRE)"/>
        <s v="Broken Vow (USA)"/>
        <s v="Fasliyev (USA)"/>
        <s v="Anjaal (GB)"/>
        <s v="Marchand de Sable (USA)"/>
        <s v="Vital Equine (IRE)"/>
        <s v="Pastorius (GER)"/>
        <s v="Mark of Esteem (IRE)"/>
        <s v="Hot Streak (IRE)"/>
        <s v="Competitive Edge (USA)"/>
        <s v="Mehmas (IRE)"/>
        <s v="Toronado (IRE)"/>
        <s v="Canford Cliffs (IRE)"/>
        <s v="Ruler of The World (IRE)"/>
      </sharedItems>
    </cacheField>
    <cacheField name="Consignor" numFmtId="0">
      <sharedItems>
        <s v="Tally-Ho Stud (Agent)"/>
        <s v="Acorn Stud (Wicklow)"/>
        <s v="Rock Island Stud"/>
        <s v="Oaklands Park Stud"/>
        <s v="Redpender Stud"/>
        <s v="Railstown Stud"/>
        <s v="Monksland Stables"/>
        <s v="Olive O'Connor Bloodstock"/>
        <s v="Ringfort Stud (Agent)"/>
        <s v="Farran House Stud"/>
        <s v="Rossenarra Stud"/>
        <s v="Candlefort Stud"/>
        <s v="Dunmahon Stud"/>
        <s v="Baroda Stud"/>
        <s v="Weir View Stud"/>
        <s v="Mount Eaton Stud"/>
        <s v="Kiltale Farm"/>
        <s v="Clara Stud"/>
        <s v="Sweep Lane Stud"/>
        <s v="Killartery Stud"/>
        <s v="Ballylinch Stud"/>
        <s v="Chantilly Farm"/>
        <s v="Church View Stables"/>
        <s v="Clarkstown Stables"/>
        <s v="Pipers Rock Stud"/>
        <s v="Acorn Stud"/>
        <s v="Kellsgrange Stud"/>
        <s v="Moyfinn Stud"/>
        <s v="Killeen Farm"/>
        <s v="Sladoo Farm"/>
        <s v="Gourneen Stables"/>
        <s v="Oghill House Stud"/>
        <s v="Springfort Park Stud"/>
        <s v="Drumachon Stud"/>
        <s v="Ballybin Stud"/>
        <s v="Rathbride Farm"/>
        <s v="Loughill"/>
        <s v="Metric Bloodstock Ltd"/>
        <s v="Browne Brothers Bloodstock"/>
        <s v="Kildallan Farm"/>
        <s v="Shinglis Stud"/>
        <s v="Taroka Stud"/>
        <s v="Croom House Stud"/>
        <s v="Ballyhane"/>
        <s v="Q-Cross Stables"/>
        <s v="Ballintry Stud"/>
        <s v="Paal House Stud"/>
        <s v="Willowbrook Bloodstock"/>
        <s v="Ringfort Stud"/>
        <s v="Castledillon Stud (Agent)"/>
        <s v="Greenwood Stables"/>
        <s v="Stone Farm"/>
        <s v="Ard Na Taggle Stables Co. Clare"/>
        <s v="The Castlebridge Consignment"/>
        <s v="Wardstown Stud"/>
        <s v="Tirnaskea Stud"/>
        <s v="Beechlane Stables"/>
        <s v="Glascairn Stud"/>
        <s v="Ms. Alice Fitzgerald"/>
        <s v="Tally-Ho Stud"/>
        <s v="Graiguebeg Stud"/>
        <s v="Collegelands Stud"/>
        <s v="Rathbarry Stud"/>
        <s v="Al Eile Stud"/>
        <s v="Newtown Stud"/>
        <s v="Irish National Stud"/>
        <s v="Wraymount Stud"/>
        <s v="Boherguy Stud"/>
        <s v="Meadowlands Stud (Co. Down)"/>
        <s v="Grange Hill Stud"/>
        <s v="Greenville House Stud"/>
        <s v="Pipe View Stud"/>
        <s v="Ross na Ree House Farm"/>
        <s v="Ballyshannon Stud"/>
        <s v="Clonbonny Stud"/>
        <s v="Churchland Stud"/>
        <s v="Derryluskin Stud"/>
        <s v="Staffordstown"/>
        <s v="Lisieux Stud"/>
        <s v="Belmont Stud"/>
        <s v="Egmont Stud"/>
        <s v="Killulla Stud"/>
        <s v="Manister House Stud"/>
        <s v="Glidawn Stud"/>
        <s v="Cooneen Stud"/>
        <s v="Limekiln Stud"/>
        <s v="Vinesgrove Stud"/>
        <s v="Grangemore Stud"/>
        <s v="Loughmore Stables"/>
        <s v="Jossestown Farm"/>
        <s v="Ballyvolane Stud"/>
        <s v="Knockbaun Bloodstock"/>
        <s v="Lavella Stud"/>
        <s v="Lodge Park Stud"/>
        <s v="Whitehall Stud"/>
        <s v="Newlands House Stud"/>
        <s v="Galbertstown Stables"/>
        <s v="Ladytown Stables"/>
        <s v="Tradewinds Stud"/>
        <s v="Airlie Stud"/>
        <s v="Peter Nolan Bloodstock"/>
        <s v="Loughtown Stud"/>
        <s v="Ballyphilip Stud"/>
        <s v="Carrigeen Farm"/>
        <s v="Blackwater Stud"/>
        <s v="Cregg Stud"/>
        <s v="McCracken Farms"/>
        <s v="Castlefarm Stud"/>
        <s v="Forenaghts Stud"/>
        <s v="Crohane House"/>
        <s v="Glen Stables"/>
        <s v="Ballygallon Stud (Ireland) Ltd"/>
        <s v="Newtown Lodge Stud"/>
        <s v="Ballyhampshire Stud"/>
        <s v="Glacken View"/>
        <s v="Rathasker Stud"/>
        <s v="Prospect Stables"/>
        <s v="Middlelane Farm"/>
        <s v="Pier House Stud"/>
        <s v="Marlhill House Stud"/>
        <s v="Albany Stud"/>
        <s v="Beechlawn Stud"/>
        <s v="Yeomanstown Stud"/>
        <s v="Crowhill Farm"/>
        <s v="Carrigbeg Stud"/>
        <s v="Northern Bloodstock Ltd"/>
        <s v="Ballough House Stables"/>
        <s v="Mr. Michael Downey"/>
        <s v="Knockatrina House"/>
        <s v="Castlehyde Stud"/>
        <s v="Aylesbury House"/>
        <s v="Ard Erin Stud"/>
        <s v="Gerrardstown House Stud"/>
        <s v="Ballygowan"/>
        <s v="Roundhill Stud"/>
        <s v="Rockview Farm"/>
        <s v="Kilcarn Park"/>
        <s v="Noralla Stud Farm"/>
        <s v="Oak Lodge &amp; Springfield House Stud"/>
        <s v="Danesrath Stud (Agent)"/>
        <s v="Killourney Mor Farm"/>
        <s v="Deerpark Stud"/>
        <s v="Ballyhagan Stud"/>
        <s v="Torard House Stud"/>
        <s v="Aughamore Stud"/>
        <s v="Hollyhill Stud"/>
        <s v="Highpark"/>
        <s v="Mount Coote Stud"/>
        <s v="Killeen Stables"/>
        <s v="Spencer Sales Ltd"/>
        <s v="Mountarmstrong Stud"/>
        <s v="Lynn Lodge Stud"/>
        <s v="Parkway Farm"/>
        <s v="Skara Stud"/>
        <s v="Tullogher House Stud"/>
        <s v="Kilfeacle Stud"/>
        <s v="Rockton Stud"/>
        <s v="Tinnakill House"/>
        <s v="Bishopstown Stud"/>
        <s v="Mr. Michael Tallon"/>
        <s v="The Cottage Stud"/>
        <s v="Danesrath Stud"/>
        <s v="Glenvale Stud"/>
        <s v="Siskin Lodge"/>
        <s v="Rathcannon Stables"/>
        <s v="Owenstown Stud"/>
        <s v="Old Carhue Stud"/>
        <s v="Clifton Farm"/>
        <s v="Rathneestin Stables"/>
        <s v="Knocklong House Stud"/>
        <s v="Ryebridge Stud"/>
        <s v="Kilpatrick Farm"/>
        <s v="Herbertstown House Stud"/>
        <s v="Ballymorris Stud"/>
        <s v="Woodtown House Stud"/>
        <s v="Kildaragh Stud (Agent)"/>
        <s v="Morning Star Stud"/>
        <s v="Clonbur House"/>
        <s v="Butlersgrove Stud"/>
        <s v="Tara Stud"/>
        <s v="Glashare House Stud"/>
        <s v="Jamie Railton (Agent)"/>
        <s v="Dromod Stud"/>
        <s v="Ballyshannon Stud (Agent)"/>
        <s v="Appletown Stud"/>
        <s v="Derrymore Farm"/>
        <s v="Annaca Bloodstock"/>
        <s v="Miller Hill"/>
        <s v="Jarvis Brook Farm"/>
        <s v="Stonestown Stud"/>
        <s v="Abbeville Stud"/>
        <s v="Kilconnel Stables"/>
        <s v="Lewinstown Farm"/>
        <s v="Clonmult Farm"/>
        <s v="Castletown Quarry Stud"/>
        <s v="Ridge Manor Stud"/>
        <s v="The Forge Stables"/>
        <s v="Ballinafad Stud"/>
        <s v="Norelands"/>
        <s v="Rockview Stables"/>
        <s v="Clonsast Stud"/>
        <s v="Aylesbury House Stud"/>
        <s v="Acorn Stud - Co. Wicklow"/>
        <s v="Herbertstown House Stud (Co Kildare)"/>
        <s v="Hunting Hill Stud"/>
        <s v="Rathbarry Stud (Agent)"/>
        <s v="Knockatrina House Stud"/>
        <s v="Silverbirch Stud"/>
        <s v="Castletown Stud"/>
        <s v="Bellewstown Farm Stud"/>
        <s v="Whiteoaks"/>
        <s v="Treadstone Bloodstock"/>
        <s v="Pallas House Stud"/>
        <s v="Brenda Shortt Bloodstock"/>
        <s v="Evergreen Stud"/>
        <s v="Tincoon Stables"/>
        <s v="Briar Lane Stud"/>
        <s v="Charel Park Stud"/>
        <s v="Piercetown Stud"/>
        <s v="Beechvale Stud"/>
        <s v="Mountain View Stud"/>
        <s v="Churchtown House Stud"/>
        <s v="Kildaragh Stud"/>
        <s v="Corduff Stud"/>
        <s v="Camas Park Stud"/>
        <s v="Beech Tree Stud"/>
        <s v="Winters Bloodstock"/>
        <s v="Beechwood Stud"/>
        <s v="Oaks Farm Stables"/>
        <s v="Rochestown Lodge Stud"/>
        <s v="Clenagh Castle Stud"/>
        <s v="Donnellys Well"/>
        <s v="Rigsdale Stud"/>
        <s v="Coneyboro Stud Farm"/>
        <s v="Lakefield Farm"/>
        <s v="Peter Lawlor Equine"/>
        <s v="Kenilworth House Stud"/>
        <s v="Knocktartan House Stud"/>
        <s v="Gibbonstown Stud"/>
        <s v="Stephen Kemble Bloodstock"/>
        <s v="Lambertstown Stud"/>
        <s v="Goldenvale Stud"/>
        <s v="Jamie Railton Sales Agency"/>
        <s v="Clare Castle Stud"/>
        <s v="Leon Carrick Bloodstock"/>
        <s v="Brook Lodge Farm"/>
        <s v="Whatton Manor Stud"/>
        <s v="French Furze Road Stud"/>
        <s v="WH Bloodstock"/>
        <s v="Ballyhimikin Stud"/>
        <s v="Blue Diamond Stud Farm (UK)"/>
        <s v="Cross Stables"/>
        <s v="Barronstown Stud"/>
        <s v="Kilminfoyle House Stud"/>
        <s v="Ballyogue Stud"/>
        <s v="Arglo House Stud"/>
        <s v="Stanley Lodge"/>
        <s v="Mount Armstrong Stud (Kildare)"/>
        <s v="Mount Armstrong Kildare"/>
        <s v="TDM Bloodstock"/>
        <s v="Oaklawn Stud"/>
        <s v="Killourney Mór Farm"/>
        <s v="Moanmore Stables"/>
        <s v="Springbank Way Stud"/>
        <s v="Coole House Farm"/>
        <s v="Kilbride House Stud"/>
        <s v="Awbeg Stud"/>
        <s v="Clonlisk Stud"/>
        <s v="Islanmore Stud"/>
        <s v="Drumlin &amp; Yellowford"/>
        <s v="Milestream Stud"/>
      </sharedItems>
    </cacheField>
    <cacheField name="Purchaser" numFmtId="0">
      <sharedItems>
        <s v="Valfredo Valiani"/>
        <s v="Antonino Rubera"/>
        <s v="Scalora Salvatore"/>
        <s v="Chariot Stables / Danny Hussey Bloodstock"/>
        <s v="Janda Bloodstock"/>
        <s v="Mark McNiff"/>
        <s v="Soc All Ponte Di Pietra Filippo Sbariggia Srl"/>
        <s v="Keith Brown"/>
        <s v="Lo Presti Andrea"/>
        <s v="O'Donoghue Racing"/>
        <s v="Vincenzo Caruso"/>
        <s v="Michael Mulvany"/>
        <s v="Ken Condon"/>
        <s v="Caruso Vincenzo"/>
        <s v="Tom McCourt"/>
        <s v="Adam Wyrzky / Tomasz Szumski "/>
        <s v="Laurence Mulvany, Jnr"/>
        <s v="Paolo Aragoni"/>
        <s v="Ballinakill Racing"/>
        <s v="Beta - Janusz Kozłowski"/>
        <s v="Soc All Ponte Di Pietra Di Filippo Sbariggia Srl"/>
        <s v="Paolo Aragoni (P.S.)"/>
        <s v="Tomas Janda"/>
        <s v="Peter Burrell (P.S.)"/>
        <s v="Tomasz Szumski / Robert Gorczyca"/>
        <s v="Eoin Sullivan Agent"/>
        <s v="Paddy Cody"/>
        <s v="Marco Bozzi   (P.S.)"/>
        <s v="Janda Bloodstock (P.S.)"/>
        <s v="Paul Butler"/>
        <s v="Forlini Leonardo"/>
        <s v="O Curtis"/>
        <s v="KGS"/>
        <s v="Pierguido Meniconi Agency"/>
        <s v="Theo Carrick"/>
        <s v="No Regrets Finance Ltd"/>
        <s v="Noel Meade"/>
        <s v="Stefano Botti Turf"/>
        <s v="Barry Davies"/>
        <s v="Volteo Horse Services"/>
        <s v="Sack Holm R C Y"/>
        <s v="Volteo Horse Services (P.S.)"/>
        <s v="Società di Allenamento Pierdomenico Danilo"/>
        <s v="Laurence Mulvany"/>
        <s v="Pierguido Meniconi Agency - Forlini Leonardo"/>
        <s v="Giannoti Pieruigi"/>
        <s v="Philip Egan"/>
        <s v="Harristown Stables"/>
        <s v="Norman McKnight"/>
        <s v="Lightning Bloodstock"/>
        <s v="Luciano Licciardello"/>
        <s v="Cudra Inter Lawyers"/>
        <s v="Hodgestown Stud"/>
        <s v="Antonio Giuffrida"/>
        <s v="Martul CB"/>
        <s v="Semeso"/>
        <s v="Linda O'Donnell"/>
        <s v="Brookside Stables"/>
        <s v="Automaticos Daniela SL"/>
        <s v="Kings Bloodstock / Gemma Tutty"/>
        <s v="Società di Allenamento Danilo Pierdomenico (P.S.)"/>
        <s v="Anna Tuer"/>
        <s v="Vendor (4500) / Ahmed Albader (PS)"/>
        <s v="Bocci Simonie"/>
        <s v="Caruso Vincenzo - Virruso Pizzetta"/>
        <s v="Ilson Correia"/>
        <s v="Marco Bozzi Bloodstock"/>
        <s v="Kevin Hart"/>
        <s v="Cabragh Lodge"/>
        <s v="J Berry"/>
        <s v="Jannicke Eilertsen"/>
        <s v="Hedge Road Bloodstock / Browne Brothers (Agent)"/>
        <s v="Osborne Lodge Racing"/>
        <s v="Eugene Brennan"/>
        <s v="Vendor (3000) / Renello Bloodstock Agency (PS)"/>
        <s v="Ramzi Alghul"/>
        <s v="Michal Borkowski"/>
        <s v="Con Marnane"/>
        <s v="Jose Ricardo Rodriges de Souza"/>
        <s v="Vendor (4000) / Michael Mulvany (PS)"/>
        <s v="Browne Bros Agent / Hedge Road Bloodstock"/>
        <s v="Vendor (3000) / Bobby O'Ryan / Kishore (PS)"/>
        <s v="John Mulvihill"/>
        <s v="Marco Di Mauro"/>
        <s v="Foxley Stables"/>
        <s v="Charlie Clover"/>
        <s v="Jose Adriano Guerra"/>
        <s v="Natalia Stasiouska/KishoreMirpuri"/>
        <s v="Kevin Smith"/>
        <s v="Not Sold (7500) / Janda Bloodstock (PS)"/>
        <s v="Mark Enright"/>
        <s v="Hyde Park Stud"/>
        <s v="D Buckley"/>
        <s v="Butler Court Farm"/>
        <s v="Adrian Keatley Racing"/>
        <s v="Michael Phelan"/>
        <s v="ATP Management"/>
        <s v="W M Wanless"/>
        <s v="D Kinsella"/>
        <s v="Zulfiqar Khan"/>
        <s v="New Approach Investments"/>
        <s v="Peter Nolan Bloodstock"/>
        <s v="Kishore Mirpuri/B O'Ryan"/>
        <s v="Jimmy Coogan"/>
        <s v="Kishore Mirpuri"/>
        <s v="Wojciech Zmiejko/Robert Zielinski"/>
        <s v="Eoin Sullivan, Agent"/>
        <s v="Aurelio Golino"/>
        <s v="Vendor (5000) / Bobby O Ryan (PS)"/>
        <s v="Local Creator Racing"/>
        <s v="J Everard"/>
        <s v="Reza Pazooki"/>
        <s v="Martin Hayes"/>
        <s v="Nick Bradley Racing"/>
        <s v="Horse Revolutions"/>
        <s v="Not Sold (4500) / Janda Bloodstock (PS)"/>
        <s v="Learritza 135 SL"/>
        <s v="Alistair Porter"/>
        <s v="Scuderia Cavalli Da Corsa Giannotti Pierluigi"/>
        <s v="G.A.K Partnership"/>
        <s v="Peter Commane"/>
        <s v="Tomas Janda (P.S.)"/>
        <s v="BBA Ireland"/>
        <s v="Pat Murphy"/>
        <s v="Drumphea Stables"/>
        <s v="Mateusz Wisniewski Canwa II"/>
        <s v="Michele Serrantino"/>
        <s v="Compas Equine / Dave Loughnane Racing"/>
        <s v="Laura Grizzetti"/>
        <s v="Azz Agricola Ibba"/>
        <s v="Quirke Bloodstock/Lamont Racing"/>
        <s v="Silky Thoroughbreds"/>
        <s v="Tomasz Szumski / Artur Kotowski"/>
        <s v="JJ Thoroughbreds"/>
        <s v="Vendor (6000) / Sheila Lavery (PS)"/>
        <s v="LG Di Dio Luigi (P.S.)"/>
        <s v="Cuadra Inter Lawyers"/>
        <s v="Thomas Crown"/>
        <s v="Pierguido Meniconi Agency / Forlini Leonardo"/>
        <s v="Bobby O 'Ryan"/>
        <s v="Keith Brown (P.S.)"/>
        <s v="Knockgraffon"/>
        <s v="Horse Revolution"/>
        <s v="Ahmad Aldowaisan"/>
        <s v="Razza Latina"/>
        <s v="Emil Zahariev"/>
        <s v="Eric McNamara"/>
        <s v="Simone Bocci"/>
        <s v="Cristiano Correa de Oliveira"/>
        <s v="Società di Allenamento Danilo Pierdomenico"/>
        <s v="Paul Flynn/Aubrey McMahon"/>
        <s v="Mark Fahey Racing"/>
        <s v="Bill Ryan"/>
        <s v="Johnstown Stud"/>
        <s v="Pompey Ventures"/>
        <s v="Wyrzyk / Szumski"/>
        <s v="Francesca Turri"/>
        <s v="Thomas Easterby"/>
        <s v="Aidan O'Ryan"/>
        <s v="Willie Maher"/>
        <s v="Vendor (8000) / Chasefield Stables (PS)"/>
        <s v="Rhodes Bloodstock"/>
        <s v="Horse Racing G A"/>
        <s v="Nanallac Stud / Derryconnor Stud"/>
        <s v="Ardglas Stables"/>
        <s v="Sapphire Racing / Gordon Elliott"/>
        <s v="Nicolo Simondi"/>
        <s v="Johnston Racing"/>
        <s v="Sheila Lavery"/>
        <s v="Bredwinner Syndicate"/>
        <s v="Anna Tuer/Grant Tuer"/>
        <s v="Rabbah Bloodstock"/>
        <s v="Herbertstown Powell"/>
        <s v="Kishore Mirpuri/Bobby O'Ryan"/>
        <s v="John McConnell Racing"/>
        <s v="Learritzaiss SL"/>
        <s v="Edward Lynam (P.S.)"/>
        <s v="Jodlouski"/>
        <s v="Max Plapp"/>
        <s v="Lacka Bloodstock"/>
        <s v="Oscar Anaya"/>
        <s v="Not Sold (9000) / BHS (PS)"/>
        <s v="Chris Timmons Racing"/>
        <s v="Ollie Pears"/>
        <s v="Luciano Vitabile"/>
        <s v="Kilronan"/>
        <s v="John King"/>
        <s v="Apollo Bloodstock"/>
        <s v="LG Di Dio"/>
        <s v="Andrew Balding"/>
        <s v="Semeso / Sebastiano Guerrieri"/>
        <s v="Woodlands Lodge"/>
        <s v="A Oliver"/>
        <s v="Gourneen Stables (P.S.)"/>
        <s v="JD Racing SRLS"/>
        <s v="Marco Bozzi Bloodstock (P.S.)"/>
        <s v="Diamond Stables"/>
        <s v="George Coogan"/>
        <s v="Avenue Bloodstock Ireland"/>
        <s v="Kyle Slemon"/>
        <s v="The Ivy's Stables"/>
        <s v="Martin Wanless"/>
        <s v="Philippa Proctor / Foxley Stables"/>
        <s v="Gerry Hogan B/S"/>
        <s v="Troter Racing Ltd"/>
        <s v="Johnny Murtagh Racing"/>
        <s v="Edward Lynam"/>
        <s v="Emmanuel Hughes"/>
        <s v="Ian Donoghue"/>
        <s v="Ross Doyle/Johnny Murtagh"/>
        <s v="John O'Neill   (P.S.)"/>
        <s v=" Sam Sangster Bloodstock"/>
        <s v="Nikki Scallan"/>
        <s v="Brown Island Stables (P.S.)"/>
        <s v="Tom Gibney"/>
        <s v="Prunella Dobbs"/>
        <s v="Howson &amp; Houldsworth / Jamie Insole"/>
        <s v="Timmons Bloodstock"/>
        <s v="Brown Island Stables"/>
        <s v="Vendor (11000) / Ivy Stables (PS)"/>
        <s v="Charles Clover Racing"/>
        <s v="David Skelly / Richard O'Brien"/>
        <s v="Peter Nolan/Noel Meade"/>
        <s v="Lamont Racing / Quirke Bloodstock"/>
        <s v="Adam Burton Bloodstock"/>
        <s v="Aubrey McMahon / Paul Flynn"/>
        <s v="New Racing Factory/Sbariggia"/>
        <s v="Marianne Naughton"/>
        <s v="Ilson Correa"/>
        <s v="Paul Murphy"/>
        <s v="Highfort"/>
        <s v="Kevin Ross Bloodstock "/>
        <s v="Wyanstown House"/>
        <s v="Carrigrog Racing"/>
        <s v="Michael Dods"/>
        <s v="Shinnick Brothers Bloodstock"/>
        <s v="J P Flavin Racing"/>
        <s v="Grangecoor Farms/DMC Bloodstock"/>
        <s v="Botti Turf"/>
        <s v="J Quinn"/>
        <s v="D.N.A Equine"/>
        <s v="Sean Grassick Bloodstock"/>
        <s v="LDS Bloodstock"/>
        <s v="Vendor (14000) / Marco Bozzi Bloodstock (PS)"/>
        <s v="Sean Grassick (P.S.)"/>
        <s v="LNA Racing"/>
        <s v="CF Bloodstock"/>
        <s v="Leon Carrick Bloodstock"/>
        <s v="Yeomanstown Stud"/>
        <s v="Brian Grassick Bloodstock"/>
        <s v="DNA Equine"/>
        <s v="Compas Equine / James Fyffe"/>
        <s v="Kevin Ross Bloodstock/Gavin Cromwell"/>
        <s v="MRC International"/>
        <s v="R H Ltd"/>
        <s v="Hurworth Bloodstock Ltd"/>
        <s v="Mick and Tom"/>
        <s v="Aubrey McMahon/Paul Flynn"/>
        <s v="BBA Ireland/Glamour and Glory Syn"/>
        <s v="Tom Hogan"/>
        <s v="DPH Ltd"/>
        <s v="Joseph O'Brien"/>
        <s v="Nigel Tinkler / Jamie Piggott"/>
        <s v="Crampscastle Bloodstock"/>
        <s v="Liam Clarke Bloodstock"/>
        <s v="Quarry Road"/>
        <s v="Paragon Bloodstock"/>
        <s v="Orazio Di Grazia"/>
        <s v="Meadowview Stables"/>
        <s v="Vendor (10000) / Rathmore Stud (PS)"/>
        <s v="Kevin O'Brien"/>
        <s v="Ahmad al Shaikh / Prince Bloodstock"/>
        <s v="John McGovern"/>
        <s v="Drummona House"/>
        <s v="Gerry Hogan Bloodstock"/>
        <s v="Kishore Mirpuri/W Zmiejko"/>
        <s v="Con Marnane (P.S.)"/>
        <s v="Derryconnor Stud"/>
        <s v="Peter Nolan / Noel Meade"/>
        <s v="Jack Davison racing/Barry Lynch"/>
        <s v="Jamie McCalmont"/>
        <s v="Meadowview Stables (P.S.)"/>
        <s v="Noah McCain-Mitchell/Finbar Kent Bloodstock"/>
        <s v="Hyde Park Stud (P.S.)"/>
        <s v="Bredwinner"/>
        <s v="Lindonnell Ltd"/>
        <s v="Renello Bloodstock Agency"/>
        <s v="Chasefield Stables"/>
        <s v="Grant Tuer"/>
        <s v="TIAB Bloodstock"/>
        <s v="Fairview Stables"/>
        <s v="Jose Hormaeche"/>
        <s v="Highflyer Bloodstock / Eve Johnson-Houghton"/>
        <s v="Sackville Donald/Manor House Stables"/>
        <s v="Tom Mullins"/>
        <s v="D Hogan/Tony Cantwell"/>
        <s v="Gourneen Stables"/>
        <s v="Natalia Lupini Racing"/>
        <s v="John &amp; Sean Quinn Racing"/>
        <s v="Knockgraffon Stables"/>
        <s v="Mark Flannery"/>
        <s v="Maureen &amp; Martin Flinter"/>
        <s v="Keep Kicking Racing / LDS"/>
        <s v="Kilbrew Stables Ltd"/>
        <s v="Razza Latina / Di Grazia Orazo"/>
        <s v="Peter &amp; Ross Doyle Bloodstock"/>
        <s v="Kingsfield Stud"/>
        <s v="Woodleigh Stable"/>
        <s v="Donnacha O'Brien Racing"/>
        <s v="New Approach Bloodstock/Diego Dettori"/>
        <s v="Anderson Correa"/>
        <s v="Megan Scallan"/>
        <s v="RRD Partnership"/>
        <s v="Ballybush Stables/Barry Nolan"/>
        <s v="Razza Latina / Fabrizio Cameli"/>
        <s v="Donovan Bloodstock"/>
        <s v="Powerstown Stud"/>
        <s v="Donovan Bloodstock / Brian Sheerin"/>
        <s v="Ontoawinner/Craig Lidster Racing"/>
        <s v="Mustardos Patryk Gorczyca"/>
        <s v="Kubler Racing Ltd"/>
        <s v="JCH Bloodstock"/>
        <s v="Kings Bloodstock/Gemma Tutty"/>
        <s v="Andrew McNamara"/>
        <s v="Vendor (25000) / Nigel Tinkler/ Jamie Piggott (PS)"/>
        <s v="Hamish Macauley Bloodstock / Sean Quinn"/>
        <s v="Freddy Tylicki Bloodstock"/>
        <s v="New Racing Factory/Giacobbe"/>
        <s v="Anna Tuer / Grant Tuer"/>
        <s v="Janda BL"/>
        <s v="Kevin Ross Bloodstock"/>
        <s v="Jack Channon / Armando Duarte"/>
        <s v="Dylan Cunha Racing/Jamie Piggott"/>
        <s v="Innishannon Valley Stud"/>
        <s v="R F Racing"/>
        <s v="Not Sold (19000) / BBA Ireland Ltd (PS)"/>
        <s v="Horse Park Stud"/>
        <s v="Bryan Cooper"/>
        <s v="Dylan Cunha Racing/Pedigree To Win"/>
        <s v="Hambelton Racing"/>
        <s v="Karl Burke"/>
        <s v="Scuderia Semeso"/>
        <s v="Millennium Stud"/>
        <s v="Ard Erin Stud"/>
        <s v="Greenhills Farm"/>
        <s v="Razza Latina for Fabrizio Cameli"/>
        <s v="Kubler Racing"/>
        <s v="Mark Grant"/>
        <s v="Liam Travers"/>
        <s v="Stephen Hillen"/>
        <s v="Sapphire Racing/Gordon Elliott"/>
        <s v="Robson Aguiar"/>
        <s v="Razza Latina / Chelsea"/>
        <s v="Jacob Pritchard Webb"/>
        <s v="Rolla Edwardo / Botti Stefano"/>
        <s v="Mimmubli Giampaola"/>
        <s v="Marco Botti"/>
        <s v="George Peckham Racing Ltd"/>
        <s v="Willie McCreery"/>
        <s v="Ahmad AlShaikh"/>
        <s v="De Burgh Equine/A Definder Racing"/>
        <s v="Michael Conaghan, Agent"/>
        <s v="Amy Murphy Racing"/>
        <s v="Richard Knight / Sean Quinn"/>
        <s v="Clive Cox Racing"/>
        <s v="SackvilleDonald / Manor House Stables"/>
        <s v="Celtic Cooling"/>
        <s v="Kilronan "/>
        <s v="Jack Cantillon"/>
        <s v="Beechlea Bloodstock"/>
        <s v="David Simcock Racing"/>
        <s v="Michael Duffy"/>
        <s v="E J O'Grady"/>
        <s v="J C Bloodstock"/>
        <s v="Andrew Balding/Nick Bradley Racing"/>
        <s v="Alessandro Marconi"/>
        <s v="CF Bloodstock/Reppoc Beech Ltd"/>
        <s v="Christine Hosier Agent for Bev Hendry"/>
        <s v="Soc All Ponte Di Pietra Filippo Sbariggia"/>
        <s v="Legion Bloodstock, Agent"/>
        <s v="Frank McNulty"/>
        <s v="Natalia Lupini Racing &amp; Syndicate Racing"/>
        <s v="J P Flavin"/>
        <s v="Ard Erin"/>
        <s v="Gary Bloodstock"/>
        <s v="Denis Hogan"/>
        <s v="Stephen Thorne Racing / Shamrock Thoroughbreds"/>
        <s v="Legion Bloodstock"/>
        <s v="Chelsea Srl"/>
        <s v="C Fellows / W Douglass"/>
        <s v="Jack Davison Racing / Pompey Ventures"/>
        <s v="Meridian International"/>
        <s v="Michael Hussey / Danny Hussey"/>
        <s v="Shanaville Stables"/>
        <s v="David Mullins Bloodstock"/>
        <s v="Lot Not Sold"/>
        <s v="Barry Lynch / Jack Davison Racing"/>
        <s v="Grangecoor / DMC Bloodstock"/>
        <s v="Dermot Farrington Bloodstock/CRH Bloodstock"/>
        <s v="Peter Keogh"/>
        <s v="Chantilly Bloodstock"/>
        <s v="SackvilleDonald / Tom Dascombe"/>
        <s v="Lillingston Bloodstock"/>
        <s v="Derek McCormack"/>
        <s v="Derry Connor Stud"/>
        <s v="JB Bloodstock"/>
        <s v="Nasir Askar"/>
        <s v="Effe Emme Service Di Caracciolo Antonino (P.S.)"/>
        <s v="Richard Fahey"/>
        <s v="Glending Stables"/>
        <s v="Ross O'Sullivan Racing/John Bowden"/>
        <s v="Golden Sea KFT / Kishore Mirpuri"/>
        <s v="Highflyer Bloodstock"/>
        <s v="Maer Bloodstock"/>
        <s v="Bronsan Racing"/>
        <s v="Karl &amp; Kelly Burke /Nick Bradley"/>
        <s v="Peter &amp; Ross Doyle"/>
        <s v="GS Bloodstock"/>
        <s v="Johnny Murtagh"/>
        <s v="Stroud Coleman / J Fanshawe / Fred Archer Racing"/>
        <s v="Mark O'Hare"/>
        <s v="Sunningdale Bloodstock"/>
        <s v="Hamish Macauley"/>
        <s v="Razza Latina / Roberta di Maria"/>
        <s v="New Approach Bloodstock"/>
        <s v="Donnacha O'Brien"/>
        <s v="Peter Fahey/Richard Fahey"/>
        <s v="Adrian Redondo"/>
        <s v="Finbar Kent Bloodstock"/>
        <s v="Mediteraneo"/>
        <s v="Jason Kelly Bloodstock"/>
        <s v="Oliver St Lawrence Bloodstock"/>
        <s v="Stroud Coleman Bloodstock"/>
        <s v="Millennial Racing / Tom Dascombe Racing"/>
        <s v="Nick Bell"/>
        <s v="Finbar Kent"/>
        <s v="Federico Barberini"/>
        <s v="McKeever Bloodstock/C Hills"/>
        <s v="Joey Logan Bloodstock"/>
        <s v="Kevin Ross Bloodstock / Gavin Cromwell"/>
        <s v="Manoel Santos"/>
        <s v="Francisco Castro"/>
        <s v="Tradewinds / Coburg"/>
        <s v="Ollie Sangster"/>
        <s v="Compas Equine/ Dave Loughnane Racing"/>
        <s v="Nigel Tinkler/Jamie Piggott"/>
        <s v="Nick Bradley Racing/O Sangster"/>
        <s v="Barry Lynch"/>
        <s v="Peter Nolan Bloodstock / Noel Meade"/>
        <s v="Joey Logan Bloodstock / Danny Hussey Bloodstock"/>
        <s v="Blue Bird Stables"/>
        <s v="J S Bloodstock / Tom Clover Racing"/>
        <s v="Barry Lynch Bloodstock"/>
        <s v="D Farrington"/>
        <s v="Ballybush Stables"/>
        <s v="Rolla Edwardo"/>
        <s v="LJB Bloodstock"/>
        <s v="Stone Farm"/>
        <s v="Cloughmoyle Stud"/>
        <s v="Dolmen Bloodstock"/>
        <s v="Megan Nicholls / Owen Burrows"/>
        <s v="Legion Bloodstock Agent"/>
        <s v="De Burgh Equine"/>
        <s v="Richard Knight"/>
        <s v="Jodlouski/Millennium"/>
        <s v="Paddy Twomey"/>
        <s v="Avenue Bloodstock/Alice Haynes/Naanas Racing"/>
        <s v="Joey Logan Bloodstock / Alan Harte"/>
        <s v="Patrick Twomey"/>
        <s v="Compas Equine / Iain Jardine Racing"/>
        <s v="Razza Latina/Alna Racing"/>
        <s v="Patrick Keogh, Agent"/>
        <s v="Kathleen Whitehead / Richard Fahey"/>
        <s v="Blandford Bloodstock / Go Racing"/>
        <s v="Cuadra Mediterraneo"/>
        <s v="Amanda Skiffington / Bethell Racing"/>
        <s v="DPA Bloodstock"/>
        <s v="Middleham Park Racing"/>
        <s v="Compas Equine / Jane Jardine"/>
        <s v="Mediterraneo"/>
        <s v="Ballyrudder"/>
        <s v="Kevin Prendergast"/>
        <s v="Hugo Merry for Blue Diamond Stud"/>
        <s v="Eoin Sullivan Agent for Yousef Altoraif"/>
        <s v="Aidan O'Ryan / Richard Fahey"/>
        <s v="L J Bloodstock"/>
        <s v="New Blood Bloodstock"/>
        <s v="Keatley Racing"/>
        <s v="Paul Cafferty"/>
        <s v="Peter Trainor"/>
        <s v="Robin O'Ryan/R Fahey"/>
        <s v="Tina Rau Bloodstock"/>
        <s v="Bushypark"/>
        <s v="Tally-Ho Stud"/>
        <s v="Kevin Blake / Westminster Racing"/>
        <s v="Barry Lynch/Jack Davison Racing"/>
        <s v="Gaelic Bloodstock"/>
        <s v="Bronsan Racing/Johne Murphy"/>
        <s v="A.C. Elliott"/>
        <s v="Peter Fahey / Richard Fahey"/>
        <s v="Mark Grant / C F Bloodstock"/>
        <s v="Outsider Bloodstock"/>
        <s v="Brendan Heeney Agent for Coast Racing"/>
        <s v="Athassel House Stud Ltd"/>
        <s v="SackvilleDonald/Tom Dascombe"/>
        <s v="Tradewinds"/>
        <s v="Amy Lynam"/>
        <s v="Stroud &amp; Coleman"/>
        <s v="J B Bloodstock"/>
        <s v="Daithi Harvey Agent for Highland Yard/Ceahorse"/>
        <s v="Marco Bozzi / Vincenzo Carvso"/>
        <s v="LB Bloodstock"/>
        <s v="Kilbride Equine / Adrian Keatley Racing"/>
        <s v="Enrica Baragiola-Sagam"/>
        <s v="Linehan Bloodstock"/>
        <s v="J S Bloodstock / T Clover "/>
        <s v="BGB for JHR"/>
        <s v="Bronsan Racing / de Burgh Equine"/>
        <s v="Sam Sangster Bloodstock"/>
        <s v="Conor Quirke/DMCL Racing"/>
        <s v="Enrica Baragiola Sc. Sagam"/>
        <s v="Patrick C Keogh Agent"/>
        <s v="Pattern Bloodstock"/>
        <s v="Christopher Head"/>
        <s v="Hillen / Ryan"/>
        <s v="Valfredo Valiani/Tally Ho"/>
        <s v="CDE Racing"/>
        <s v="Sandsprings Investments"/>
        <s v="Avenue Bloodstock/Medallion Racing/Paddy Twomey"/>
        <s v="Mag's O'Toole"/>
        <s v="KPT Equine"/>
        <s v="Mike Akers Agt for F Stack"/>
        <s v="Daithi Harvey / Highland Yard / Ceahorse"/>
        <s v="Mike Akers,Agent"/>
        <s v="Megan Nicholls"/>
        <s v="Stroud &amp; Coleman Bldstk"/>
        <s v="Richard Hughes"/>
        <s v="W Douglas/Gordon-Watson"/>
        <s v="Tally Ho"/>
        <s v="Greathorse Racing"/>
        <s v="Nick Bell / Peter Trainor"/>
        <s v="Hamish Macauley Bloodstock"/>
        <s v="SackvilleDonald / Tom Dascombe Racing"/>
        <s v="de Burgh Equine / F Stack"/>
        <s v="Andrew Slattery Racing"/>
        <s v="Sangster &amp; Casse"/>
        <s v="Michelle Connolly/John Hall"/>
        <s v="Avenue Bloodstock/Medallion Racing"/>
        <s v="Dwayne Woods"/>
        <s v="PR Thoroughbreds"/>
        <s v="Oak Tree Farm"/>
        <s v="Blandford Bloodstock/Bethell Racing"/>
        <s v="Broddreids"/>
        <s v="Declan Carroll"/>
        <s v="C F Bloodstock"/>
        <s v="Ballylinch Stud"/>
        <s v="Legion Bloodstock, Agent for Sandford Racing"/>
        <s v="Amanda Skiffington"/>
        <s v="Howson &amp; Houldsworth/Jamie Insole"/>
        <s v="Avenue Bloodstock/Medallion Racing/Bawnmore"/>
        <s v="SackvilleDonald"/>
        <s v="A C Elliott, agent / J S Bloodstock Consultancy"/>
        <s v="Badgers Bloodstock"/>
        <s v="Philip Antonacci"/>
        <s v="Avenue Bloodstock"/>
        <s v="Tony Branigan Meats"/>
        <s v="Powerstown Stud Ltd"/>
        <s v="DMC Bloodstock"/>
        <s v="Legion Bloodstock, Agent for Graham Grace Stables"/>
        <s v="J S Bloodstock / Andrew Balding"/>
        <s v="Blandford Bloodstock/Go Racing"/>
        <s v="Joey Logan Bloodstock / Keatley Racing"/>
        <s v="A.C. Elliott, Agent"/>
        <s v="Mark Grant Racing"/>
        <s v="Longways Stables"/>
        <s v="Kevin Connolly"/>
        <s v="First Venture Bloodstock"/>
        <s v="George Prince Bloodstock"/>
        <s v="Joey Logan Bloodstock/Alan Harte"/>
        <s v="Joey Logan Bloodstock / Alan Harte / Roderick Harte "/>
        <s v="Legion Bloodstock/ Agent for Sandford Racing"/>
        <s v="Yulong"/>
        <s v="Howson &amp; Houldsworth BS/Jamie Insole"/>
        <s v="Creighton Schwartz Bloodstock"/>
        <s v="Kilbride Equine"/>
        <s v="Godolphin"/>
        <s v="HW Investment"/>
        <s v="A C Elliott, Agent"/>
        <s v="Niall Brennan"/>
        <s v="JS Bloodstock/A.C. Elliot Bloodstock Services"/>
        <s v="Dylan Cunha Racing/Hold My Beer Syndicate"/>
        <s v="Phil Burns"/>
        <s v="Lars Kelp"/>
        <s v="Lars Kelp (PS)"/>
        <s v="Crampscastle"/>
        <s v="Wavertree Stables USA"/>
        <s v="Highclere Agency"/>
        <s v="J S Bloodstock / G Scott Racing"/>
        <s v="MV Magnier"/>
        <s v="De Burgh Equine/Bronsan Racing"/>
        <s v="Goose Creek Equine"/>
        <s v="Form Bloodstock"/>
        <s v="Jim Ryan"/>
        <s v="Edgar Byrne"/>
        <s v="Richard G Hogan Agt for Colebrook Farms"/>
        <s v="Ben McElroy Agt for Stonestreet Stables"/>
        <s v="Corbin Blumberg, Agent"/>
        <s v="Tally Ho/Blandford Bloodstock"/>
        <s v="TNS Racing"/>
        <s v="STS Syndicate"/>
        <s v="Cary Bloodstock for Wells Watson"/>
        <s v="Dan Hayden agent for Blue Devil Racing"/>
        <s v="MV Magnier/Charles Shanahan"/>
        <s v="Creighton Schwartz B/S"/>
        <s v="Richard Ryan"/>
        <s v="West BS Agent for Repole Bloodstock"/>
        <s v="Arthur Hoyeau"/>
        <s v="Kerri Radcliffe Agent"/>
        <s v="Ger Lyons Racing/Kerri Lyons"/>
        <s v="Opulence Thoroughbreds"/>
        <s v="Andy Lo"/>
        <s v="HKJC"/>
        <s v="Newtown Anner"/>
        <s v="MV Magnier/Joseph O'Brien"/>
        <s v="Sumbe"/>
        <s v="Staton Flurry"/>
        <s v="Grove Stud"/>
        <s v="EBS"/>
        <s v="Juddmonte"/>
        <s v="MV Magnier/Philip Antonacci"/>
        <s v="Mike Akers, Agent"/>
        <s v="Hugo Merry Bloodstock for Blue Diamond Stud"/>
        <s v="Richard Knight/Salhia Stud"/>
        <s v="JS Bloodstock/G Scott Racing"/>
        <s v="West Bloodstock"/>
        <s v="Agrolexica International Trading BV"/>
      </sharedItems>
    </cacheField>
    <cacheField name="Price (€)" numFmtId="164">
      <sharedItems containsSemiMixedTypes="0" containsString="0" containsNumber="1" containsInteger="1">
        <n v="1000.0"/>
        <n v="1200.0"/>
        <n v="1500.0"/>
        <n v="2000.0"/>
        <n v="2500.0"/>
        <n v="3000.0"/>
        <n v="3500.0"/>
        <n v="4000.0"/>
        <n v="4500.0"/>
        <n v="5000.0"/>
        <n v="5500.0"/>
        <n v="6000.0"/>
        <n v="6500.0"/>
        <n v="7000.0"/>
        <n v="7500.0"/>
        <n v="8000.0"/>
        <n v="8500.0"/>
        <n v="9000.0"/>
        <n v="9500.0"/>
        <n v="10000.0"/>
        <n v="10500.0"/>
        <n v="11000.0"/>
        <n v="11500.0"/>
        <n v="12000.0"/>
        <n v="12500.0"/>
        <n v="13000.0"/>
        <n v="13500.0"/>
        <n v="14000.0"/>
        <n v="14500.0"/>
        <n v="15000.0"/>
        <n v="15500.0"/>
        <n v="16000.0"/>
        <n v="17000.0"/>
        <n v="18000.0"/>
        <n v="19000.0"/>
        <n v="20000.0"/>
        <n v="21000.0"/>
        <n v="22000.0"/>
        <n v="22500.0"/>
        <n v="23000.0"/>
        <n v="24000.0"/>
        <n v="25000.0"/>
        <n v="26000.0"/>
        <n v="27000.0"/>
        <n v="28000.0"/>
        <n v="29000.0"/>
        <n v="30000.0"/>
        <n v="31000.0"/>
        <n v="32000.0"/>
        <n v="33000.0"/>
        <n v="34000.0"/>
        <n v="35000.0"/>
        <n v="36000.0"/>
        <n v="37000.0"/>
        <n v="38000.0"/>
        <n v="40000.0"/>
        <n v="42000.0"/>
        <n v="43000.0"/>
        <n v="44000.0"/>
        <n v="45000.0"/>
        <n v="46000.0"/>
        <n v="47000.0"/>
        <n v="48000.0"/>
        <n v="50000.0"/>
        <n v="52000.0"/>
        <n v="54000.0"/>
        <n v="55000.0"/>
        <n v="56000.0"/>
        <n v="58000.0"/>
        <n v="60000.0"/>
        <n v="62000.0"/>
        <n v="65000.0"/>
        <n v="68000.0"/>
        <n v="70000.0"/>
        <n v="72000.0"/>
        <n v="74000.0"/>
        <n v="75000.0"/>
        <n v="78000.0"/>
        <n v="80000.0"/>
        <n v="85000.0"/>
        <n v="88000.0"/>
        <n v="90000.0"/>
        <n v="95000.0"/>
        <n v="100000.0"/>
        <n v="105000.0"/>
        <n v="110000.0"/>
        <n v="115000.0"/>
        <n v="120000.0"/>
        <n v="125000.0"/>
        <n v="130000.0"/>
        <n v="135000.0"/>
        <n v="140000.0"/>
        <n v="145000.0"/>
        <n v="150000.0"/>
        <n v="155000.0"/>
        <n v="160000.0"/>
        <n v="165000.0"/>
        <n v="170000.0"/>
        <n v="175000.0"/>
        <n v="180000.0"/>
        <n v="185000.0"/>
        <n v="190000.0"/>
        <n v="200000.0"/>
        <n v="215000.0"/>
        <n v="220000.0"/>
        <n v="225000.0"/>
        <n v="250000.0"/>
        <n v="260000.0"/>
        <n v="280000.0"/>
        <n v="300000.0"/>
        <n v="310000.0"/>
        <n v="330000.0"/>
        <n v="350000.0"/>
        <n v="360000.0"/>
        <n v="390000.0"/>
        <n v="400000.0"/>
        <n v="420000.0"/>
        <n v="450000.0"/>
        <n v="460000.0"/>
        <n v="500000.0"/>
        <n v="550000.0"/>
        <n v="580000.0"/>
        <n v="600000.0"/>
        <n v="640000.0"/>
        <n v="675000.0"/>
        <n v="750000.0"/>
        <n v="780000.0"/>
        <n v="850000.0"/>
        <n v="900000.0"/>
        <n v="1000000.0"/>
        <n v="2000000.0"/>
      </sharedItems>
    </cacheField>
    <cacheField name="Stud Fee">
      <sharedItems containsBlank="1" containsMixedTypes="1" containsNumber="1" containsInteger="1">
        <s v="£5,000"/>
        <n v="5500.0"/>
        <n v="6000.0"/>
        <n v="5000.0"/>
        <n v="7000.0"/>
        <n v="15000.0"/>
        <n v="10000.0"/>
        <n v="3000.0"/>
        <n v="4000.0"/>
        <n v="12500.0"/>
        <s v="£10,000"/>
        <s v="£9,000"/>
        <n v="7500.0"/>
        <s v="£8,500"/>
        <s v="£6,502"/>
        <n v="17500.0"/>
        <s v="£8,000"/>
        <m/>
        <s v="£12,500"/>
        <n v="60000.0"/>
        <n v="30000.0"/>
        <n v="8000.0"/>
        <n v="50000.0"/>
        <n v="25000.0"/>
        <s v="£5000"/>
        <n v="16000.0"/>
        <s v="£32,500"/>
        <s v="£5,500"/>
        <s v="£6,000"/>
        <s v="£4,000"/>
        <s v="£8,502"/>
        <s v="£8,501"/>
        <s v="£45,000"/>
        <s v="£15,000"/>
        <n v="150000.0"/>
        <n v="27500.0"/>
        <s v="£6,500"/>
        <s v="£10,002"/>
        <s v="?"/>
        <s v="£6,501"/>
        <s v="£65,000"/>
        <s v="£10,010"/>
        <s v="£10,001"/>
        <s v="£35,000"/>
        <n v="35000.0"/>
        <s v="£8,505"/>
        <s v="£8,504"/>
        <n v="45000.0"/>
        <s v="17500  nez"/>
        <s v="£8,503"/>
        <s v="£10,009"/>
        <s v="£10,003"/>
        <s v="£10,005"/>
        <n v="75000.0"/>
        <s v="£10,004"/>
        <n v="9500.0"/>
        <n v="200000.0"/>
        <n v="125000.0"/>
        <s v="£10,008"/>
      </sharedItems>
    </cacheField>
    <cacheField name="Stud Fee euro">
      <sharedItems containsMixedTypes="1" containsNumber="1" containsInteger="1">
        <n v="6000.0"/>
        <n v="5500.0"/>
        <n v="5000.0"/>
        <n v="7000.0"/>
        <n v="15000.0"/>
        <n v="10000.0"/>
        <n v="3000.0"/>
        <n v="4000.0"/>
        <n v="12500.0"/>
        <n v="12000.0"/>
        <n v="10800.0"/>
        <n v="7500.0"/>
        <n v="10200.0"/>
        <n v="7800.0"/>
        <n v="17500.0"/>
        <n v="9600.0"/>
        <n v="60000.0"/>
        <n v="30000.0"/>
        <n v="8000.0"/>
        <e v="#REF!"/>
        <n v="25000.0"/>
        <n v="27500.0"/>
        <n v="17000.0"/>
        <n v="50000.0"/>
        <n v="16000.0"/>
        <n v="39000.0"/>
        <n v="6600.0"/>
        <n v="7200.0"/>
        <n v="4800.0"/>
        <n v="54000.0"/>
        <n v="18000.0"/>
        <n v="150000.0"/>
        <n v="35000.0"/>
        <n v="78000.0"/>
        <n v="42000.0"/>
        <n v="3500.0"/>
        <n v="75000.0"/>
        <n v="45000.0"/>
        <n v="21000.0"/>
        <n v="22500.0"/>
        <n v="65000.0"/>
        <n v="125000.0"/>
        <n v="31500.0"/>
        <n v="9500.0"/>
        <n v="200000.0"/>
        <n v="9000.0"/>
        <n v="100000.0"/>
        <n v="350000.0"/>
      </sharedItems>
    </cacheField>
    <cacheField name="%" numFmtId="10">
      <sharedItems containsString="0" containsBlank="1" containsNumber="1">
        <n v="0.0016666666666666666"/>
        <n v="0.0018181818181818182"/>
        <n v="0.002"/>
        <n v="0.0014285714285714286"/>
        <n v="6.666666666666666E-4"/>
        <n v="0.001"/>
        <n v="0.003333333333333333"/>
        <n v="0.0025"/>
        <n v="8.0E-4"/>
        <n v="8.333333333333333E-4"/>
        <n v="9.259259259259259E-4"/>
        <n v="0.0012"/>
        <n v="9.6E-4"/>
        <n v="0.003"/>
        <n v="0.002727272727272727"/>
        <n v="0.005"/>
        <n v="0.0014705882352941176"/>
        <n v="0.0026666666666666666"/>
        <n v="0.0036363636363636364"/>
        <n v="0.004"/>
        <n v="0.0025641025641025637"/>
        <n v="0.002857142857142857"/>
        <n v="0.00196078431372549"/>
        <n v="0.0011428571428571427"/>
        <n v="0.0016"/>
        <n v="0.002604166666666667"/>
        <n v="0.004166666666666667"/>
        <n v="0.006"/>
        <n v="0.0024"/>
        <n v="0.005454545454545454"/>
        <n v="5.0E-4"/>
        <m/>
        <n v="0.004285714285714285"/>
        <n v="0.00375"/>
        <n v="0.0028000000000000004"/>
        <n v="0.006363636363636364"/>
        <n v="0.006999999999999999"/>
        <n v="0.003431372549019608"/>
        <n v="0.008"/>
        <n v="0.002352941176470588"/>
        <n v="0.006666666666666666"/>
        <n v="0.0032"/>
        <n v="0.00392156862745098"/>
        <n v="0.008181818181818182"/>
        <n v="0.0045000000000000005"/>
        <n v="0.009000000000000001"/>
        <n v="0.0075"/>
        <n v="0.01"/>
        <n v="0.0029411764705882353"/>
        <n v="0.00909090909090909"/>
        <n v="0.007142857142857143"/>
        <n v="0.004901960784313725"/>
        <n v="0.003125"/>
        <n v="0.0044"/>
        <n v="0.0055000000000000005"/>
        <n v="0.018333333333333333"/>
        <n v="0.0014102564102564101"/>
        <n v="0.012"/>
        <n v="0.0048"/>
        <n v="0.010909090909090908"/>
        <n v="0.00857142857142857"/>
        <n v="0.0034285714285714284"/>
        <n v="0.008333333333333333"/>
        <n v="5000.0"/>
        <n v="0.005555555555555556"/>
        <n v="0.0038235294117647057"/>
        <n v="0.013000000000000001"/>
        <n v="0.005600000000000001"/>
        <n v="0.012727272727272728"/>
        <n v="0.004666666666666667"/>
        <n v="0.0125"/>
        <n v="0.016"/>
        <n v="0.004571428571428571"/>
        <n v="0.010666666666666666"/>
        <n v="0.0064"/>
        <n v="0.00784313725490196"/>
        <n v="0.017"/>
        <n v="0.0085"/>
        <n v="0.01875"/>
        <n v="0.005142857142857143"/>
        <n v="0.008823529411764706"/>
        <n v="0.015"/>
        <n v="0.005625"/>
        <n v="0.0038"/>
        <n v="0.02"/>
        <n v="0.005714285714285714"/>
        <n v="0.013333333333333332"/>
        <n v="0.01818181818181818"/>
        <n v="0.00980392156862745"/>
        <n v="0.0042"/>
        <n v="0.0084"/>
        <n v="0.021"/>
        <n v="0.0105"/>
        <n v="0.007333333333333333"/>
        <n v="0.022000000000000002"/>
        <n v="0.011000000000000001"/>
        <n v="0.014102564102564103"/>
        <n v="0.009166666666666667"/>
        <n v="0.015277777777777777"/>
        <n v="0.002037037037037037"/>
        <n v="0.006285714285714286"/>
        <n v="0.01916666666666667"/>
        <n v="0.011274509803921568"/>
        <n v="0.024"/>
        <n v="0.021818181818181816"/>
        <n v="0.0096"/>
        <n v="0.016666666666666666"/>
        <n v="0.011764705882352941"/>
        <n v="0.0052"/>
        <n v="0.017333333333333333"/>
        <n v="0.004333333333333333"/>
        <n v="0.008666666666666666"/>
        <n v="0.021666666666666664"/>
        <n v="0.012745098039215686"/>
        <n v="0.0074285714285714285"/>
        <n v="0.013999999999999999"/>
        <n v="0.00509090909090909"/>
        <n v="0.009333333333333334"/>
        <n v="0.028999999999999998"/>
        <n v="0.0116"/>
        <n v="0.02727272727272727"/>
        <n v="0.03"/>
        <n v="0.009375"/>
        <n v="0.014705882352941178"/>
        <n v="0.025"/>
        <n v="0.026666666666666665"/>
        <n v="0.032"/>
        <n v="0.0128"/>
        <n v="0.02051282051282051"/>
        <n v="0.0041025641025641026"/>
        <n v="0.009142857142857142"/>
        <n v="0.0020512820512820513"/>
        <n v="0.034"/>
        <n v="0.022666666666666665"/>
        <n v="0.0068000000000000005"/>
        <n v="0.0061818181818181816"/>
        <n v="0.009714285714285713"/>
        <n v="0.005666666666666666"/>
        <n v="0.02361111111111111"/>
        <n v="0.010285714285714285"/>
        <n v="0.010588235294117647"/>
        <n v="0.0144"/>
        <n v="0.0072"/>
        <n v="0.036000000000000004"/>
        <n v="0.006545454545454545"/>
        <n v="0.018000000000000002"/>
        <n v="0.01764705882352941"/>
        <n v="0.038"/>
        <n v="0.010857142857142857"/>
        <n v="0.0152"/>
        <n v="0.019"/>
        <n v="0.0076"/>
        <n v="0.04"/>
        <n v="0.03636363636363636"/>
        <n v="0.05714285714285714"/>
        <n v="0.0047619047619047615"/>
        <n v="0.0037037037037037034"/>
        <n v="0.011428571428571429"/>
        <n v="0.018518518518518517"/>
        <n v="0.0168"/>
        <n v="0.038181818181818185"/>
        <n v="0.042"/>
        <n v="0.035"/>
        <n v="0.0076363636363636364"/>
        <n v="0.0036666666666666666"/>
        <n v="0.0275"/>
        <n v="0.021568627450980392"/>
        <n v="0.0014666666666666667"/>
        <n v="0.044000000000000004"/>
        <n v="0.030555555555555555"/>
        <n v="0.01375"/>
        <n v="0.0176"/>
        <n v="0.013529411764705884"/>
        <n v="0.023"/>
        <n v="0.013142857142857144"/>
        <n v="0.048"/>
        <n v="0.0192"/>
        <n v="0.03333333333333333"/>
        <n v="0.008727272727272728"/>
        <n v="0.022222222222222223"/>
        <n v="0.05"/>
        <n v="0.014285714285714285"/>
        <n v="0.08333333333333334"/>
        <n v="0.02450980392156863"/>
        <n v="0.013888888888888888"/>
        <n v="0.015625"/>
        <n v="0.027083333333333334"/>
        <n v="0.015294117647058823"/>
        <n v="0.052000000000000005"/>
        <n v="0.025490196078431372"/>
        <n v="0.009454545454545455"/>
        <n v="0.014857142857142857"/>
        <n v="0.0108"/>
        <n v="0.0216"/>
        <n v="0.0375"/>
        <n v="0.009818181818181818"/>
        <n v="0.018666666666666668"/>
        <n v="0.037333333333333336"/>
        <n v="0.022400000000000003"/>
        <n v="0.011200000000000002"/>
        <n v="0.04666666666666667"/>
        <n v="0.03888888888888889"/>
        <n v="0.005185185185185185"/>
        <n v="0.01018181818181818"/>
        <n v="0.027999999999999997"/>
        <n v="0.025925925925925925"/>
        <n v="0.06"/>
        <n v="0.04285714285714286"/>
        <n v="0.004615384615384616"/>
        <n v="0.01714285714285714"/>
        <n v="0.04166666666666667"/>
        <n v="0.0124"/>
        <n v="0.007948717948717949"/>
        <n v="0.043055555555555555"/>
        <n v="0.031"/>
        <n v="0.006888888888888889"/>
        <n v="0.02066666666666667"/>
        <n v="0.0256"/>
        <n v="0.00256"/>
        <n v="0.05333333333333333"/>
        <n v="0.017777777777777778"/>
        <n v="0.007619047619047619"/>
        <n v="0.064"/>
        <n v="0.011636363636363636"/>
        <n v="0.018285714285714284"/>
        <n v="0.033"/>
        <n v="0.0264"/>
        <n v="0.066"/>
        <n v="0.006296296296296296"/>
        <n v="0.02125"/>
        <n v="0.029166666666666664"/>
        <n v="0.06363636363636363"/>
        <n v="0.011111111111111112"/>
        <n v="0.005384615384615384"/>
        <n v="0.005833333333333334"/>
        <n v="0.023333333333333334"/>
        <n v="0.0023333333333333335"/>
        <n v="0.021875"/>
        <n v="0.0077777777777777776"/>
        <n v="0.02057142857142857"/>
        <n v="0.0288"/>
        <n v="0.06545454545454546"/>
        <n v="0.024666666666666667"/>
        <n v="0.030833333333333334"/>
        <n v="0.005692307692307692"/>
        <n v="0.0296"/>
        <n v="0.06166666666666667"/>
        <n v="0.0148"/>
        <n v="0.037000000000000005"/>
        <n v="0.006166666666666667"/>
        <n v="0.012666666666666666"/>
        <n v="0.006333333333333333"/>
        <n v="0.06333333333333332"/>
        <n v="0.076"/>
        <n v="0.0304"/>
        <n v="0.013818181818181818"/>
        <n v="0.008444444444444444"/>
        <n v="0.025333333333333333"/>
        <n v="0.07272727272727272"/>
        <n v="0.08"/>
        <n v="0.06666666666666667"/>
        <n v="0.007407407407407407"/>
        <n v="0.014545454545454545"/>
        <n v="0.084"/>
        <n v="0.0525"/>
        <n v="0.05833333333333333"/>
        <n v="0.015272727272727273"/>
        <n v="0.04117647058823529"/>
        <n v="0.007166666666666667"/>
        <n v="0.0035199999999999997"/>
        <n v="0.008148148148148147"/>
        <n v="0.09"/>
        <n v="0.047368421052631574"/>
        <n v="0.0036"/>
        <n v="0.04411764705882353"/>
        <n v="0.0022500000000000003"/>
        <n v="0.028125"/>
        <n v="0.045"/>
        <n v="0.007666666666666667"/>
        <n v="0.0368"/>
        <n v="0.018799999999999997"/>
        <n v="0.037599999999999995"/>
        <n v="0.015666666666666666"/>
        <n v="0.008703703703703703"/>
        <n v="0.06527777777777778"/>
        <n v="0.006025641025641026"/>
        <n v="0.0384"/>
        <n v="0.017454545454545455"/>
        <n v="0.027428571428571427"/>
        <n v="0.09090909090909091"/>
        <n v="0.07142857142857144"/>
        <n v="0.1"/>
        <n v="0.027777777777777776"/>
        <n v="0.05555555555555555"/>
        <n v="0.009259259259259259"/>
        <n v="0.03125"/>
        <n v="0.029714285714285714"/>
        <n v="0.0416"/>
        <n v="0.0208"/>
        <n v="0.0104"/>
        <n v="0.01890909090909091"/>
        <n v="0.0325"/>
        <n v="0.011555555555555555"/>
        <n v="0.0026"/>
        <n v="0.0432"/>
        <n v="0.03142857142857143"/>
        <n v="0.015714285714285715"/>
        <n v="0.010185185185185186"/>
        <n v="0.055"/>
        <n v="0.012222222222222223"/>
        <n v="0.014871794871794873"/>
        <n v="0.03625"/>
        <n v="0.012888888888888889"/>
        <n v="0.0625"/>
        <n v="0.02857142857142857"/>
        <n v="0.062"/>
        <n v="0.0496"/>
        <n v="0.010333333333333335"/>
        <n v="0.04133333333333334"/>
        <n v="0.022545454545454546"/>
        <n v="0.013777777777777778"/>
        <n v="0.065"/>
        <n v="0.036111111111111115"/>
        <n v="0.023636363636363636"/>
        <n v="0.06372549019607843"/>
        <n v="0.04533333333333333"/>
        <n v="0.085"/>
        <n v="0.019428571428571427"/>
        <n v="0.00544"/>
        <n v="0.011666666666666667"/>
        <n v="0.0034999999999999996"/>
        <n v="0.025454545454545455"/>
        <n v="0.07"/>
        <n v="0.07058823529411765"/>
        <n v="0.04114285714285714"/>
        <n v="0.075"/>
        <n v="0.046875"/>
        <n v="0.026000000000000002"/>
        <n v="0.045714285714285714"/>
        <n v="0.16"/>
        <n v="0.14545454545454545"/>
        <n v="0.044444444444444446"/>
        <n v="0.02909090909090909"/>
        <n v="0.04857142857142857"/>
        <n v="0.068"/>
        <n v="0.00425"/>
        <n v="0.053125"/>
        <n v="0.058666666666666666"/>
        <n v="0.12"/>
        <n v="0.07200000000000001"/>
        <n v="0.05428571428571429"/>
        <n v="0.04523809523809524"/>
        <n v="0.01583333333333333"/>
        <n v="0.034545454545454546"/>
        <n v="0.059375"/>
        <n v="0.021111111111111112"/>
        <n v="0.1388888888888889"/>
        <n v="0.026923076923076925"/>
        <n v="0.065625"/>
        <n v="0.06285714285714286"/>
        <n v="0.014666666666666666"/>
        <n v="0.22"/>
        <n v="0.07333333333333333"/>
        <n v="0.032857142857142856"/>
        <n v="0.014743589743589745"/>
        <n v="0.096"/>
        <n v="0.16666666666666669"/>
        <n v="0.020833333333333336"/>
        <n v="0.078125"/>
        <n v="0.006500000000000001"/>
        <n v="0.028888888888888888"/>
        <n v="0.10800000000000001"/>
        <n v="0.006750000000000001"/>
        <n v="0.049090909090909095"/>
        <n v="0.027000000000000003"/>
        <n v="0.01730769230769231"/>
        <n v="0.055999999999999994"/>
        <n v="0.12962962962962965"/>
        <n v="0.125"/>
        <n v="0.038461538461538464"/>
        <n v="0.08611111111111111"/>
        <n v="0.00775"/>
        <n v="0.124"/>
        <n v="0.021333333333333333"/>
        <n v="0.09142857142857143"/>
        <n v="0.11"/>
        <n v="0.028333333333333335"/>
        <n v="0.1715686274509804"/>
        <n v="0.06727272727272728"/>
        <n v="0.0095"/>
        <n v="0.042222222222222223"/>
        <n v="0.03307692307692307"/>
        <n v="0.17600000000000002"/>
        <n v="0.03666666666666667"/>
        <n v="0.057777777777777775"/>
        <n v="0.008857142857142857"/>
        <n v="0.0195"/>
        <n v="0.092"/>
        <n v="0.09666666666666666"/>
        <n v="0.03866666666666667"/>
        <n v="0.03375"/>
        <n v="0.022285714285714287"/>
        <n v="0.14166666666666666"/>
      </sharedItems>
    </cacheField>
    <cacheField name="profit/loss">
      <sharedItems containsMixedTypes="1" containsNumber="1">
        <n v="-5000.0"/>
        <n v="-4500.0"/>
        <n v="-4000.0"/>
        <n v="-6000.0"/>
        <n v="-14000.0"/>
        <n v="-9000.0"/>
        <n v="-2000.0"/>
        <n v="-3000.0"/>
        <n v="-11500.0"/>
        <n v="-11000.0"/>
        <n v="-9800.0"/>
        <n v="-8800.0"/>
        <n v="-11300.0"/>
        <n v="-3500.0"/>
        <n v="-1500.0"/>
        <n v="-8700.0"/>
        <n v="-5500.0"/>
        <n v="-8000.0"/>
        <n v="-5800.0"/>
        <n v="-8200.0"/>
        <n v="-15500.0"/>
        <n v="-10500.0"/>
        <n v="-7100.0"/>
        <n v="-2500.0"/>
        <n v="-7500.0"/>
        <n v="-10000.0"/>
        <n v="3000.0"/>
        <n v="-12000.0"/>
        <n v="-9500.0"/>
        <n v="-7000.0"/>
        <n v="-57000.0"/>
        <n v="-27000.0"/>
        <n v="-1000.0"/>
        <e v="#REF!"/>
        <n v="-22000.0"/>
        <n v="-24500.0"/>
        <n v="-6500.0"/>
        <n v="-6700.0"/>
        <n v="-5600.0"/>
        <n v="-46000.0"/>
        <n v="-8500.0"/>
        <n v="-21000.0"/>
        <n v="-6200.0"/>
        <n v="-500.0"/>
        <n v="-12500.0"/>
        <n v="0.01"/>
        <n v="0.0"/>
        <n v="-20000.0"/>
        <n v="-5200.0"/>
        <n v="-33500.0"/>
        <n v="1000.0"/>
        <n v="-600.0"/>
        <n v="500.0"/>
        <n v="-19000.0"/>
        <n v="-1200.0"/>
        <n v="5000.0"/>
        <n v="-4800.0"/>
        <n v="1500.0"/>
        <n v="2000.0"/>
        <n v="-22500.0"/>
        <n v="-2200.0"/>
        <n v="-19500.0"/>
        <n v="-17000.0"/>
        <n v="3500.0"/>
        <n v="4200.0"/>
        <n v="-45000.0"/>
        <n v="1800.0"/>
        <n v="2500.0"/>
        <n v="4500.0"/>
        <n v="-40000.0"/>
        <n v="-140000.0"/>
        <n v="6000.0"/>
        <n v="-15000.0"/>
        <n v="-17500.0"/>
        <n v="5500.0"/>
        <n v="3200.0"/>
        <n v="4000.0"/>
        <n v="3800.0"/>
        <n v="-43000.0"/>
        <n v="6500.0"/>
        <n v="1300.0"/>
        <n v="7000.0"/>
        <n v="-13000.0"/>
        <n v="-48000.0"/>
        <n v="5300.0"/>
        <n v="2800.0"/>
        <n v="9000.0"/>
        <n v="-13500.0"/>
        <n v="9500.0"/>
        <n v="7500.0"/>
        <n v="10000.0"/>
        <n v="-35000.0"/>
        <n v="4800.0"/>
        <n v="12500.0"/>
        <n v="8200.0"/>
        <n v="11000.0"/>
        <n v="-34000.0"/>
        <n v="-62000.0"/>
        <n v="12000.0"/>
        <n v="10500.0"/>
        <n v="-24000.0"/>
        <n v="10800.0"/>
        <n v="13000.0"/>
        <n v="8000.0"/>
        <n v="7800.0"/>
        <n v="-41000.0"/>
        <n v="14000.0"/>
        <n v="14500.0"/>
        <n v="15000.0"/>
        <n v="-30000.0"/>
        <n v="-55000.0"/>
        <n v="9200.0"/>
        <n v="8500.0"/>
        <n v="16000.0"/>
        <n v="13800.0"/>
        <n v="-38000.0"/>
        <n v="17000.0"/>
        <n v="11800.0"/>
        <n v="-53000.0"/>
        <n v="-128000.0"/>
        <n v="14800.0"/>
        <n v="15200.0"/>
        <n v="17400.0"/>
        <n v="16500.0"/>
        <n v="11500.0"/>
        <n v="18500.0"/>
        <n v="-36000.0"/>
        <n v="-51000.0"/>
        <n v="16800.0"/>
        <n v="13200.0"/>
        <n v="20000.0"/>
        <n v="22000.0"/>
        <n v="-25000.0"/>
        <n v="15800.0"/>
        <n v="13500.0"/>
        <n v="-33000.0"/>
        <n v="19800.0"/>
        <n v="20500.0"/>
        <n v="15500.0"/>
        <n v="20800.0"/>
        <n v="-26000.0"/>
        <n v="18000.0"/>
        <n v="17200.0"/>
        <n v="-16000.0"/>
        <n v="22500.0"/>
        <n v="17500.0"/>
        <n v="25000.0"/>
        <n v="-120000.0"/>
        <n v="22800.0"/>
        <n v="23000.0"/>
        <n v="24000.0"/>
        <n v="26000.0"/>
        <n v="23800.0"/>
        <n v="21000.0"/>
        <n v="-93000.0"/>
        <n v="27000.0"/>
        <n v="19500.0"/>
        <n v="27500.0"/>
        <n v="28000.0"/>
        <n v="29500.0"/>
        <n v="19000.0"/>
        <n v="30500.0"/>
        <n v="-39000.0"/>
        <n v="23500.0"/>
        <n v="-28000.0"/>
        <n v="24500.0"/>
        <n v="31000.0"/>
        <n v="-23000.0"/>
        <n v="32000.0"/>
        <n v="33000.0"/>
        <n v="25500.0"/>
        <n v="34500.0"/>
        <n v="35000.0"/>
        <n v="34000.0"/>
        <n v="37000.0"/>
        <n v="34800.0"/>
        <n v="31800.0"/>
        <n v="-81000.0"/>
        <n v="40000.0"/>
        <n v="35500.0"/>
        <n v="-80000.0"/>
        <n v="29000.0"/>
        <n v="32500.0"/>
        <n v="33500.0"/>
        <n v="42000.0"/>
        <n v="-31000.0"/>
        <n v="40500.0"/>
        <n v="30000.0"/>
        <n v="-152000.0"/>
        <n v="44000.0"/>
        <n v="38000.0"/>
        <n v="45000.0"/>
        <n v="37500.0"/>
        <n v="41000.0"/>
        <n v="-150000.0"/>
        <n v="39500.0"/>
        <n v="-148000.0"/>
        <n v="41500.0"/>
        <n v="42500.0"/>
        <n v="46000.0"/>
        <n v="43000.0"/>
        <n v="55000.0"/>
        <n v="48000.0"/>
        <n v="52500.0"/>
        <n v="47500.0"/>
        <n v="50000.0"/>
        <n v="39000.0"/>
        <n v="52000.0"/>
        <n v="49500.0"/>
        <n v="47000.0"/>
        <n v="53000.0"/>
        <n v="-85000.0"/>
        <n v="54800.0"/>
        <n v="60000.0"/>
        <n v="65000.0"/>
        <n v="58000.0"/>
        <n v="-70000.0"/>
        <n v="61800.0"/>
        <n v="54500.0"/>
        <n v="70000.0"/>
        <n v="63000.0"/>
        <n v="62500.0"/>
        <n v="36000.0"/>
        <n v="59000.0"/>
        <n v="75000.0"/>
        <n v="74500.0"/>
        <n v="67500.0"/>
        <n v="72500.0"/>
        <n v="69000.0"/>
        <n v="73000.0"/>
        <n v="82500.0"/>
        <n v="77500.0"/>
        <n v="-60000.0"/>
        <n v="80000.0"/>
        <n v="89500.0"/>
        <n v="79000.0"/>
        <n v="95000.0"/>
        <n v="87500.0"/>
        <n v="85000.0"/>
        <n v="-100000.0"/>
        <n v="84000.0"/>
        <n v="90000.0"/>
        <n v="92800.0"/>
        <n v="92500.0"/>
        <n v="66000.0"/>
        <n v="89000.0"/>
        <n v="105000.0"/>
        <n v="107500.0"/>
        <n v="104000.0"/>
        <n v="110000.0"/>
        <n v="117500.0"/>
        <n v="109000.0"/>
        <n v="91000.0"/>
        <n v="123000.0"/>
        <n v="122500.0"/>
        <n v="96000.0"/>
        <n v="57000.0"/>
        <n v="115000.0"/>
        <n v="129200.0"/>
        <n v="138000.0"/>
        <n v="137500.0"/>
        <n v="111000.0"/>
        <n v="116000.0"/>
        <n v="142500.0"/>
        <n v="100000.0"/>
        <n v="144000.0"/>
        <n v="150000.0"/>
        <n v="157500.0"/>
        <n v="145000.0"/>
        <n v="164800.0"/>
        <n v="175000.0"/>
        <n v="130000.0"/>
        <n v="172800.0"/>
        <n v="155000.0"/>
        <n v="187500.0"/>
        <n v="125000.0"/>
        <n v="203000.0"/>
        <n v="207500.0"/>
        <n v="160000.0"/>
        <n v="170000.0"/>
        <n v="195000.0"/>
        <n v="180000.0"/>
        <n v="242000.0"/>
        <n v="245000.0"/>
        <n v="248000.0"/>
        <n v="210000.0"/>
        <n v="185000.0"/>
        <n v="215000.0"/>
        <n v="267500.0"/>
        <n v="205000.0"/>
        <n v="290000.0"/>
        <n v="240000.0"/>
        <n v="255000.0"/>
        <n v="275000.0"/>
        <n v="285000.0"/>
        <n v="315000.0"/>
        <n v="190000.0"/>
        <n v="200000.0"/>
        <n v="360000.0"/>
        <n v="400000.0"/>
        <n v="375000.0"/>
        <n v="421000.0"/>
        <n v="410000.0"/>
        <n v="300000.0"/>
        <n v="425000.0"/>
        <n v="520000.0"/>
        <n v="575000.0"/>
        <n v="525000.0"/>
        <n v="565000.0"/>
        <n v="475000.0"/>
        <n v="625000.0"/>
        <n v="430000.0"/>
        <n v="790000.0"/>
        <n v="861000.0"/>
        <n v="992000.0"/>
        <n v="1992000.0"/>
      </sharedItems>
    </cacheField>
    <cacheField name="less 10k costs">
      <sharedItems containsMixedTypes="1" containsNumber="1" containsInteger="1">
        <n v="-15000.0"/>
        <n v="-14500.0"/>
        <n v="-14000.0"/>
        <n v="-16000.0"/>
        <n v="-24000.0"/>
        <n v="-19000.0"/>
        <n v="-12000.0"/>
        <n v="-13000.0"/>
        <n v="-21500.0"/>
        <n v="-21000.0"/>
        <n v="-19800.0"/>
        <n v="-18800.0"/>
        <n v="-21300.0"/>
        <n v="-13500.0"/>
        <n v="-11500.0"/>
        <n v="-18700.0"/>
        <n v="-15500.0"/>
        <n v="-18000.0"/>
        <n v="-15800.0"/>
        <n v="-18200.0"/>
        <n v="-25500.0"/>
        <n v="-20500.0"/>
        <n v="-17100.0"/>
        <n v="-12500.0"/>
        <n v="-17500.0"/>
        <n v="-20000.0"/>
        <n v="-22000.0"/>
        <n v="-19500.0"/>
        <n v="-17000.0"/>
        <n v="-67000.0"/>
        <n v="-37000.0"/>
        <n v="-11000.0"/>
        <e v="#REF!"/>
        <n v="-32000.0"/>
        <n v="-34500.0"/>
        <n v="-16500.0"/>
        <n v="-16700.0"/>
        <n v="-15600.0"/>
        <n v="-23000.0"/>
        <n v="-56000.0"/>
        <n v="-18500.0"/>
        <n v="-31000.0"/>
        <n v="-16200.0"/>
        <n v="-10500.0"/>
        <n v="-10000.0"/>
        <n v="-22500.0"/>
        <n v="-30000.0"/>
        <n v="-32500.0"/>
        <n v="-15200.0"/>
        <n v="-7500.0"/>
        <n v="-43500.0"/>
        <n v="-9000.0"/>
        <n v="-10600.0"/>
        <n v="-9500.0"/>
        <n v="-29000.0"/>
        <n v="-11200.0"/>
        <n v="-14800.0"/>
        <n v="-8500.0"/>
        <n v="-8000.0"/>
        <n v="-7000.0"/>
        <n v="-12200.0"/>
        <n v="-29500.0"/>
        <n v="-27000.0"/>
        <n v="-6500.0"/>
        <n v="-5800.0"/>
        <n v="-55000.0"/>
        <n v="-8200.0"/>
        <n v="-5000.0"/>
        <n v="-5500.0"/>
        <n v="-10200.0"/>
        <n v="-50000.0"/>
        <n v="-150000.0"/>
        <n v="-4000.0"/>
        <n v="-25000.0"/>
        <n v="-27500.0"/>
        <n v="-24500.0"/>
        <n v="-4500.0"/>
        <n v="-6800.0"/>
        <n v="-6000.0"/>
        <n v="-6200.0"/>
        <n v="-53000.0"/>
        <n v="-3500.0"/>
        <n v="-8700.0"/>
        <n v="-3000.0"/>
        <n v="-28000.0"/>
        <n v="-58000.0"/>
        <n v="-5200.0"/>
        <n v="-4700.0"/>
        <n v="-7200.0"/>
        <n v="-1000.0"/>
        <n v="-23500.0"/>
        <n v="-500.0"/>
        <n v="-2500.0"/>
        <n v="0.0"/>
        <n v="-45000.0"/>
        <n v="2500.0"/>
        <n v="1000.0"/>
        <n v="-1800.0"/>
        <n v="-44000.0"/>
        <n v="-33000.0"/>
        <n v="-72000.0"/>
        <n v="2000.0"/>
        <n v="-200.0"/>
        <n v="500.0"/>
        <n v="-34000.0"/>
        <n v="800.0"/>
        <n v="3000.0"/>
        <n v="-2000.0"/>
        <n v="-2200.0"/>
        <n v="4000.0"/>
        <n v="-51000.0"/>
        <n v="5000.0"/>
        <n v="-40000.0"/>
        <n v="4500.0"/>
        <n v="6500.0"/>
        <n v="-65000.0"/>
        <n v="-800.0"/>
        <n v="-1500.0"/>
        <n v="5500.0"/>
        <n v="6000.0"/>
        <n v="3800.0"/>
        <n v="-48000.0"/>
        <n v="7000.0"/>
        <n v="1800.0"/>
        <n v="-63000.0"/>
        <n v="-138000.0"/>
        <n v="4800.0"/>
        <n v="5200.0"/>
        <n v="7400.0"/>
        <n v="1500.0"/>
        <n v="8500.0"/>
        <n v="9000.0"/>
        <n v="-46000.0"/>
        <n v="-61000.0"/>
        <n v="6800.0"/>
        <n v="3200.0"/>
        <n v="10000.0"/>
        <n v="12000.0"/>
        <n v="-35000.0"/>
        <n v="6400.0"/>
        <n v="11000.0"/>
        <n v="5800.0"/>
        <n v="3500.0"/>
        <n v="-43000.0"/>
        <n v="9800.0"/>
        <n v="10500.0"/>
        <n v="10800.0"/>
        <n v="-36000.0"/>
        <n v="8000.0"/>
        <n v="7200.0"/>
        <n v="-26000.0"/>
        <n v="12500.0"/>
        <n v="7500.0"/>
        <n v="15000.0"/>
        <n v="13000.0"/>
        <n v="-130000.0"/>
        <n v="12800.0"/>
        <n v="14000.0"/>
        <n v="13800.0"/>
        <n v="9500.0"/>
        <n v="-103000.0"/>
        <n v="16000.0"/>
        <n v="17000.0"/>
        <n v="17500.0"/>
        <n v="18000.0"/>
        <n v="19500.0"/>
        <n v="-125000.0"/>
        <n v="13500.0"/>
        <n v="20500.0"/>
        <n v="-49000.0"/>
        <n v="-38000.0"/>
        <n v="14500.0"/>
        <n v="21000.0"/>
        <n v="22000.0"/>
        <n v="23000.0"/>
        <n v="15500.0"/>
        <n v="24500.0"/>
        <n v="25000.0"/>
        <n v="24000.0"/>
        <n v="27000.0"/>
        <n v="24800.0"/>
        <n v="21800.0"/>
        <n v="28500.0"/>
        <n v="-91000.0"/>
        <n v="30000.0"/>
        <n v="25500.0"/>
        <n v="-90000.0"/>
        <n v="-165000.0"/>
        <n v="19000.0"/>
        <n v="22500.0"/>
        <n v="23500.0"/>
        <n v="29800.0"/>
        <n v="-41000.0"/>
        <n v="30500.0"/>
        <n v="20000.0"/>
        <n v="-162000.0"/>
        <n v="34000.0"/>
        <n v="28000.0"/>
        <n v="34500.0"/>
        <n v="33000.0"/>
        <n v="35000.0"/>
        <n v="27500.0"/>
        <n v="31000.0"/>
        <n v="-160000.0"/>
        <n v="29500.0"/>
        <n v="26000.0"/>
        <n v="-158000.0"/>
        <n v="31500.0"/>
        <n v="32500.0"/>
        <n v="36000.0"/>
        <n v="32000.0"/>
        <n v="40400.0"/>
        <n v="38000.0"/>
        <n v="42500.0"/>
        <n v="37500.0"/>
        <n v="-100000.0"/>
        <n v="40000.0"/>
        <n v="29000.0"/>
        <n v="42000.0"/>
        <n v="39500.0"/>
        <n v="37000.0"/>
        <n v="45000.0"/>
        <n v="-95000.0"/>
        <n v="44800.0"/>
        <n v="43000.0"/>
        <n v="50000.0"/>
        <n v="48000.0"/>
        <n v="-140000.0"/>
        <n v="51800.0"/>
        <n v="44500.0"/>
        <n v="53000.0"/>
        <n v="52500.0"/>
        <n v="55000.0"/>
        <n v="-85000.0"/>
        <n v="-135000.0"/>
        <n v="49000.0"/>
        <n v="65000.0"/>
        <n v="64500.0"/>
        <n v="52000.0"/>
        <n v="57500.0"/>
        <n v="60000.0"/>
        <n v="62500.0"/>
        <n v="59000.0"/>
        <n v="63000.0"/>
        <n v="72500.0"/>
        <n v="67500.0"/>
        <n v="-70000.0"/>
        <n v="70000.0"/>
        <n v="64000.0"/>
        <n v="69000.0"/>
        <n v="75000.0"/>
        <n v="77500.0"/>
        <n v="-110000.0"/>
        <n v="80000.0"/>
        <n v="82800.0"/>
        <n v="82500.0"/>
        <n v="56000.0"/>
        <n v="79000.0"/>
        <n v="95000.0"/>
        <n v="85000.0"/>
        <n v="97500.0"/>
        <n v="94000.0"/>
        <n v="100000.0"/>
        <n v="107500.0"/>
        <n v="99000.0"/>
        <n v="-80000.0"/>
        <n v="102500.0"/>
        <n v="112500.0"/>
        <n v="-75000.0"/>
        <n v="47000.0"/>
        <n v="105000.0"/>
        <n v="119200.0"/>
        <n v="128000.0"/>
        <n v="127500.0"/>
        <n v="101000.0"/>
        <n v="127000.0"/>
        <n v="132500.0"/>
        <n v="90000.0"/>
        <n v="134000.0"/>
        <n v="140000.0"/>
        <n v="110000.0"/>
        <n v="135000.0"/>
        <n v="154800.0"/>
        <n v="145000.0"/>
        <n v="120000.0"/>
        <n v="116000.0"/>
        <n v="147500.0"/>
        <n v="177500.0"/>
        <n v="115000.0"/>
        <n v="197500.0"/>
        <n v="150000.0"/>
        <n v="160000.0"/>
        <n v="185000.0"/>
        <n v="170000.0"/>
        <n v="200000.0"/>
        <n v="205000.0"/>
        <n v="220000.0"/>
        <n v="195000.0"/>
        <n v="245000.0"/>
        <n v="230000.0"/>
        <n v="190000.0"/>
        <n v="305000.0"/>
        <n v="180000.0"/>
        <n v="350000.0"/>
        <n v="390000.0"/>
        <n v="365000.0"/>
        <n v="250000.0"/>
        <n v="400000.0"/>
        <n v="290000.0"/>
        <n v="415000.0"/>
        <n v="510000.0"/>
        <n v="420000.0"/>
        <n v="490000.0"/>
        <n v="530000.0"/>
        <n v="465000.0"/>
        <n v="615000.0"/>
        <n v="780000.0"/>
        <n v="690000.0"/>
        <n v="640000.0"/>
        <n v="1640000.0"/>
      </sharedItems>
    </cacheField>
    <cacheField name="10,000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ales Table" cacheId="0" dataCaption="" compact="0" compactData="0">
  <location ref="A1:I667" firstHeaderRow="0" firstDataRow="5" firstDataCol="0"/>
  <pivotFields>
    <pivotField name="Sire -" axis="axisRow" compact="0" outline="0" multipleItemSelectionAllowed="1" showAll="0" sortType="ascending">
      <items>
        <item x="0"/>
        <item x="81"/>
        <item x="47"/>
        <item x="89"/>
        <item x="34"/>
        <item x="84"/>
        <item x="137"/>
        <item x="35"/>
        <item x="19"/>
        <item x="55"/>
        <item x="126"/>
        <item x="82"/>
        <item x="36"/>
        <item x="62"/>
        <item x="104"/>
        <item x="48"/>
        <item x="20"/>
        <item x="135"/>
        <item x="31"/>
        <item x="67"/>
        <item x="97"/>
        <item x="117"/>
        <item x="66"/>
        <item x="49"/>
        <item x="71"/>
        <item x="123"/>
        <item x="37"/>
        <item x="1"/>
        <item x="109"/>
        <item x="26"/>
        <item x="38"/>
        <item x="133"/>
        <item x="27"/>
        <item x="21"/>
        <item x="28"/>
        <item x="56"/>
        <item x="50"/>
        <item x="2"/>
        <item x="3"/>
        <item x="98"/>
        <item x="39"/>
        <item x="68"/>
        <item x="138"/>
        <item x="139"/>
        <item x="92"/>
        <item x="106"/>
        <item x="4"/>
        <item x="40"/>
        <item x="85"/>
        <item x="57"/>
        <item x="120"/>
        <item x="113"/>
        <item x="72"/>
        <item x="116"/>
        <item x="83"/>
        <item x="114"/>
        <item x="110"/>
        <item x="94"/>
        <item x="41"/>
        <item x="75"/>
        <item x="99"/>
        <item x="5"/>
        <item x="6"/>
        <item x="86"/>
        <item x="42"/>
        <item x="121"/>
        <item x="76"/>
        <item x="22"/>
        <item x="54"/>
        <item x="127"/>
        <item x="7"/>
        <item x="90"/>
        <item x="8"/>
        <item x="115"/>
        <item x="69"/>
        <item x="23"/>
        <item x="9"/>
        <item x="17"/>
        <item x="63"/>
        <item x="77"/>
        <item x="100"/>
        <item x="51"/>
        <item x="32"/>
        <item x="101"/>
        <item x="136"/>
        <item x="128"/>
        <item x="78"/>
        <item x="107"/>
        <item x="111"/>
        <item x="102"/>
        <item x="43"/>
        <item x="95"/>
        <item x="10"/>
        <item x="18"/>
        <item x="125"/>
        <item x="24"/>
        <item x="79"/>
        <item x="33"/>
        <item x="11"/>
        <item x="44"/>
        <item x="61"/>
        <item x="130"/>
        <item x="64"/>
        <item x="58"/>
        <item x="73"/>
        <item x="45"/>
        <item x="122"/>
        <item x="12"/>
        <item x="25"/>
        <item x="70"/>
        <item x="59"/>
        <item x="112"/>
        <item x="29"/>
        <item x="108"/>
        <item x="60"/>
        <item x="13"/>
        <item x="105"/>
        <item x="30"/>
        <item x="74"/>
        <item x="103"/>
        <item x="14"/>
        <item x="52"/>
        <item x="129"/>
        <item x="93"/>
        <item x="65"/>
        <item x="15"/>
        <item x="91"/>
        <item x="16"/>
        <item x="53"/>
        <item x="88"/>
        <item x="134"/>
        <item x="46"/>
        <item x="132"/>
        <item x="87"/>
        <item x="118"/>
        <item x="124"/>
        <item x="119"/>
        <item x="80"/>
        <item x="131"/>
        <item x="96"/>
        <item t="default"/>
      </items>
    </pivotField>
    <pivotField name="Day" axis="axisRow" compact="0" outline="0" multipleItemSelectionAllowed="1" showAll="0" sortType="ascending" defaultSubtotal="0">
      <items>
        <item x="3"/>
        <item x="2"/>
        <item x="0"/>
        <item x="1"/>
      </items>
    </pivotField>
    <pivotField name="Lo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t="default"/>
      </items>
    </pivotField>
    <pivotField name="Nam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t="default"/>
      </items>
    </pivotField>
    <pivotField name="Sex" axis="axisRow" compact="0" outline="0" multipleItemSelectionAllowed="1" showAll="0" sortType="ascending">
      <items>
        <item x="1"/>
        <item x="0"/>
        <item t="default"/>
      </items>
    </pivotField>
    <pivotField name="Colou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Da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t="default"/>
      </items>
    </pivotField>
    <pivotField name="Grandsir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Damsir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t="default"/>
      </items>
    </pivotField>
    <pivotField name="Consigno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t="default"/>
      </items>
    </pivotField>
    <pivotField name="Purchas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t="default"/>
      </items>
    </pivotField>
    <pivotField name="Price (€)" dataField="1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t="default"/>
      </items>
    </pivotField>
    <pivotField name="Stud Fe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Stud Fee euro" axis="axisRow" compact="0" outline="0" multipleItemSelectionAllowed="1" showAll="0" sortType="ascending" defaultSubtotal="0">
      <items>
        <item x="6"/>
        <item x="35"/>
        <item x="7"/>
        <item x="28"/>
        <item x="2"/>
        <item x="1"/>
        <item x="0"/>
        <item x="26"/>
        <item x="3"/>
        <item x="27"/>
        <item x="11"/>
        <item x="13"/>
        <item x="18"/>
        <item x="45"/>
        <item x="43"/>
        <item x="15"/>
        <item x="5"/>
        <item x="12"/>
        <item x="10"/>
        <item x="9"/>
        <item x="8"/>
        <item x="4"/>
        <item x="24"/>
        <item x="22"/>
        <item x="14"/>
        <item x="30"/>
        <item x="38"/>
        <item x="39"/>
        <item x="20"/>
        <item x="21"/>
        <item x="17"/>
        <item x="42"/>
        <item x="32"/>
        <item x="25"/>
        <item x="34"/>
        <item x="37"/>
        <item x="23"/>
        <item x="29"/>
        <item x="16"/>
        <item x="40"/>
        <item x="36"/>
        <item x="33"/>
        <item x="46"/>
        <item x="41"/>
        <item x="31"/>
        <item x="44"/>
        <item x="47"/>
        <item x="19"/>
      </items>
    </pivotField>
    <pivotField name="%" compact="0" numFmtId="1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t="default"/>
      </items>
    </pivotField>
    <pivotField name="profit/lo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t="default"/>
      </items>
    </pivotField>
    <pivotField name="less 10k cos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name="10,000" compact="0" outline="0" multipleItemSelectionAllowed="1" showAll="0">
      <items>
        <item x="0"/>
        <item t="default"/>
      </items>
    </pivotField>
  </pivotFields>
  <rowFields>
    <field x="0"/>
    <field x="13"/>
    <field x="1"/>
    <field x="4"/>
  </rowFields>
  <colFields>
    <field x="-2"/>
  </colFields>
  <dataFields>
    <dataField name="Number of Sales" fld="11" subtotal="countNums" baseField="0"/>
    <dataField name="Total Sales Value (€)" fld="11" baseField="0"/>
    <dataField name="MAX Sale Price (€)" fld="11" subtotal="max" baseField="0"/>
    <dataField name="MIN Sale Price (€)" fld="11" subtotal="min" baseField="0"/>
    <dataField name="Sales Price less Stud Fee less  10k costs" fld="16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71"/>
    <col customWidth="1" min="2" max="2" width="11.0"/>
    <col customWidth="1" min="3" max="3" width="19.86"/>
    <col customWidth="1" min="7" max="7" width="13.29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14"/>
    <col customWidth="1" min="2" max="2" width="19.0"/>
    <col customWidth="1" min="3" max="3" width="5.86"/>
    <col customWidth="1" min="4" max="4" width="21.57"/>
    <col customWidth="1" min="5" max="5" width="5.0"/>
    <col customWidth="1" min="6" max="6" width="7.86"/>
    <col customWidth="1" min="7" max="7" width="37.71"/>
    <col customWidth="1" min="8" max="8" width="7.71"/>
    <col customWidth="1" min="9" max="9" width="7.14"/>
    <col customWidth="1" min="10" max="10" width="15.86"/>
    <col customWidth="1" min="11" max="11" width="35.43"/>
    <col customWidth="1" min="12" max="12" width="11.71"/>
    <col customWidth="1" hidden="1" min="13" max="13" width="13.57"/>
    <col customWidth="1" min="14" max="14" width="15.57"/>
    <col customWidth="1" hidden="1" min="15" max="15" width="7.86"/>
    <col customWidth="1" min="16" max="16" width="12.14"/>
    <col customWidth="1" min="17" max="17" width="15.71"/>
    <col customWidth="1" min="18" max="18" width="8.29"/>
    <col customWidth="1" min="19" max="22" width="13.57"/>
  </cols>
  <sheetData>
    <row r="1" ht="12.75" customHeight="1">
      <c r="A1" s="7" t="s">
        <v>0</v>
      </c>
      <c r="B1" s="8" t="s">
        <v>2</v>
      </c>
      <c r="C1" s="9" t="s">
        <v>296</v>
      </c>
      <c r="D1" s="10" t="s">
        <v>297</v>
      </c>
      <c r="E1" s="10" t="s">
        <v>3</v>
      </c>
      <c r="F1" s="10" t="s">
        <v>298</v>
      </c>
      <c r="G1" s="10" t="s">
        <v>299</v>
      </c>
      <c r="H1" s="10" t="s">
        <v>300</v>
      </c>
      <c r="I1" s="10" t="s">
        <v>301</v>
      </c>
      <c r="J1" s="10" t="s">
        <v>302</v>
      </c>
      <c r="K1" s="10" t="s">
        <v>303</v>
      </c>
      <c r="L1" s="11" t="s">
        <v>304</v>
      </c>
      <c r="M1" s="12" t="s">
        <v>305</v>
      </c>
      <c r="N1" s="13" t="s">
        <v>1</v>
      </c>
      <c r="O1" s="14" t="s">
        <v>306</v>
      </c>
      <c r="P1" s="13" t="s">
        <v>307</v>
      </c>
      <c r="Q1" s="12" t="s">
        <v>308</v>
      </c>
      <c r="R1" s="15">
        <v>10000.0</v>
      </c>
      <c r="S1" s="16"/>
      <c r="T1" s="16"/>
      <c r="U1" s="16"/>
      <c r="V1" s="16"/>
    </row>
    <row r="2" ht="12.75" customHeight="1">
      <c r="A2" s="17" t="s">
        <v>9</v>
      </c>
      <c r="B2" s="18" t="s">
        <v>12</v>
      </c>
      <c r="C2" s="19" t="s">
        <v>309</v>
      </c>
      <c r="D2" s="20" t="s">
        <v>310</v>
      </c>
      <c r="E2" s="21" t="s">
        <v>13</v>
      </c>
      <c r="F2" s="20" t="s">
        <v>311</v>
      </c>
      <c r="G2" s="20" t="s">
        <v>312</v>
      </c>
      <c r="H2" s="20" t="s">
        <v>313</v>
      </c>
      <c r="I2" s="20" t="s">
        <v>314</v>
      </c>
      <c r="J2" s="20" t="s">
        <v>315</v>
      </c>
      <c r="K2" s="20" t="s">
        <v>316</v>
      </c>
      <c r="L2" s="22">
        <v>1000.0</v>
      </c>
      <c r="M2" s="23" t="s">
        <v>317</v>
      </c>
      <c r="N2" s="24">
        <v>6000.0</v>
      </c>
      <c r="O2" s="25">
        <f t="shared" ref="O2:O76" si="1">sum(L2/N2/100)</f>
        <v>0.001666666667</v>
      </c>
      <c r="P2" s="26">
        <f>L2-N2</f>
        <v>-5000</v>
      </c>
      <c r="Q2" s="26">
        <f t="shared" ref="Q2:Q1290" si="2">L2-N2-$R$1</f>
        <v>-15000</v>
      </c>
      <c r="R2" s="20"/>
      <c r="S2" s="20"/>
      <c r="T2" s="20"/>
      <c r="U2" s="20"/>
      <c r="V2" s="20"/>
    </row>
    <row r="3" ht="12.75" customHeight="1">
      <c r="A3" s="17" t="s">
        <v>69</v>
      </c>
      <c r="B3" s="18" t="s">
        <v>12</v>
      </c>
      <c r="C3" s="19" t="s">
        <v>318</v>
      </c>
      <c r="D3" s="20" t="s">
        <v>319</v>
      </c>
      <c r="E3" s="21" t="s">
        <v>11</v>
      </c>
      <c r="F3" s="20" t="s">
        <v>311</v>
      </c>
      <c r="G3" s="20" t="s">
        <v>320</v>
      </c>
      <c r="H3" s="20" t="s">
        <v>157</v>
      </c>
      <c r="I3" s="20" t="s">
        <v>321</v>
      </c>
      <c r="J3" s="20" t="s">
        <v>322</v>
      </c>
      <c r="K3" s="20" t="s">
        <v>323</v>
      </c>
      <c r="L3" s="22">
        <v>1000.0</v>
      </c>
      <c r="M3" s="27">
        <v>5500.0</v>
      </c>
      <c r="N3" s="26">
        <v>5500.0</v>
      </c>
      <c r="O3" s="25">
        <f t="shared" si="1"/>
        <v>0.001818181818</v>
      </c>
      <c r="P3" s="26">
        <f t="shared" ref="P3:P64" si="3">sum(L3-N3)</f>
        <v>-4500</v>
      </c>
      <c r="Q3" s="26">
        <f t="shared" si="2"/>
        <v>-14500</v>
      </c>
      <c r="R3" s="20"/>
      <c r="S3" s="20"/>
      <c r="T3" s="20"/>
      <c r="U3" s="20"/>
      <c r="V3" s="20"/>
    </row>
    <row r="4" ht="12.75" customHeight="1">
      <c r="A4" s="17" t="s">
        <v>89</v>
      </c>
      <c r="B4" s="18" t="s">
        <v>12</v>
      </c>
      <c r="C4" s="19" t="s">
        <v>324</v>
      </c>
      <c r="D4" s="20" t="s">
        <v>325</v>
      </c>
      <c r="E4" s="21" t="s">
        <v>11</v>
      </c>
      <c r="F4" s="20" t="s">
        <v>311</v>
      </c>
      <c r="G4" s="20" t="s">
        <v>326</v>
      </c>
      <c r="H4" s="20" t="s">
        <v>327</v>
      </c>
      <c r="I4" s="20" t="s">
        <v>328</v>
      </c>
      <c r="J4" s="20" t="s">
        <v>329</v>
      </c>
      <c r="K4" s="20" t="s">
        <v>330</v>
      </c>
      <c r="L4" s="22">
        <v>1000.0</v>
      </c>
      <c r="M4" s="28">
        <v>6000.0</v>
      </c>
      <c r="N4" s="24">
        <v>6000.0</v>
      </c>
      <c r="O4" s="25">
        <f t="shared" si="1"/>
        <v>0.001666666667</v>
      </c>
      <c r="P4" s="26">
        <f t="shared" si="3"/>
        <v>-5000</v>
      </c>
      <c r="Q4" s="26">
        <f t="shared" si="2"/>
        <v>-15000</v>
      </c>
      <c r="R4" s="20"/>
      <c r="S4" s="20"/>
      <c r="T4" s="20"/>
      <c r="U4" s="20"/>
      <c r="V4" s="20"/>
    </row>
    <row r="5" ht="12.75" customHeight="1">
      <c r="A5" s="17" t="s">
        <v>91</v>
      </c>
      <c r="B5" s="18" t="s">
        <v>12</v>
      </c>
      <c r="C5" s="19" t="s">
        <v>331</v>
      </c>
      <c r="D5" s="20" t="s">
        <v>332</v>
      </c>
      <c r="E5" s="21" t="s">
        <v>13</v>
      </c>
      <c r="F5" s="20" t="s">
        <v>333</v>
      </c>
      <c r="G5" s="20" t="s">
        <v>334</v>
      </c>
      <c r="H5" s="20" t="s">
        <v>335</v>
      </c>
      <c r="I5" s="20" t="s">
        <v>336</v>
      </c>
      <c r="J5" s="20" t="s">
        <v>337</v>
      </c>
      <c r="K5" s="20" t="s">
        <v>338</v>
      </c>
      <c r="L5" s="22">
        <v>1000.0</v>
      </c>
      <c r="M5" s="28">
        <v>5000.0</v>
      </c>
      <c r="N5" s="24">
        <v>5000.0</v>
      </c>
      <c r="O5" s="25">
        <f t="shared" si="1"/>
        <v>0.002</v>
      </c>
      <c r="P5" s="26">
        <f t="shared" si="3"/>
        <v>-4000</v>
      </c>
      <c r="Q5" s="26">
        <f t="shared" si="2"/>
        <v>-14000</v>
      </c>
      <c r="R5" s="20"/>
      <c r="S5" s="20"/>
      <c r="T5" s="20"/>
      <c r="U5" s="20"/>
      <c r="V5" s="20"/>
    </row>
    <row r="6" ht="12.75" customHeight="1">
      <c r="A6" s="17" t="s">
        <v>91</v>
      </c>
      <c r="B6" s="18" t="s">
        <v>12</v>
      </c>
      <c r="C6" s="19" t="s">
        <v>339</v>
      </c>
      <c r="D6" s="20" t="s">
        <v>340</v>
      </c>
      <c r="E6" s="21" t="s">
        <v>13</v>
      </c>
      <c r="F6" s="20" t="s">
        <v>311</v>
      </c>
      <c r="G6" s="20" t="s">
        <v>341</v>
      </c>
      <c r="H6" s="20" t="s">
        <v>335</v>
      </c>
      <c r="I6" s="20" t="s">
        <v>217</v>
      </c>
      <c r="J6" s="20" t="s">
        <v>342</v>
      </c>
      <c r="K6" s="20" t="s">
        <v>343</v>
      </c>
      <c r="L6" s="22">
        <v>1000.0</v>
      </c>
      <c r="M6" s="28">
        <v>5000.0</v>
      </c>
      <c r="N6" s="24">
        <v>5000.0</v>
      </c>
      <c r="O6" s="25">
        <f t="shared" si="1"/>
        <v>0.002</v>
      </c>
      <c r="P6" s="26">
        <f t="shared" si="3"/>
        <v>-4000</v>
      </c>
      <c r="Q6" s="26">
        <f t="shared" si="2"/>
        <v>-14000</v>
      </c>
      <c r="R6" s="20"/>
      <c r="S6" s="20"/>
      <c r="T6" s="20"/>
      <c r="U6" s="20"/>
      <c r="V6" s="20"/>
    </row>
    <row r="7" ht="12.75" customHeight="1">
      <c r="A7" s="17" t="s">
        <v>91</v>
      </c>
      <c r="B7" s="18" t="s">
        <v>12</v>
      </c>
      <c r="C7" s="19" t="s">
        <v>344</v>
      </c>
      <c r="D7" s="20" t="s">
        <v>345</v>
      </c>
      <c r="E7" s="21" t="s">
        <v>11</v>
      </c>
      <c r="F7" s="20" t="s">
        <v>311</v>
      </c>
      <c r="G7" s="20" t="s">
        <v>346</v>
      </c>
      <c r="H7" s="20" t="s">
        <v>335</v>
      </c>
      <c r="I7" s="20" t="s">
        <v>347</v>
      </c>
      <c r="J7" s="20" t="s">
        <v>348</v>
      </c>
      <c r="K7" s="20" t="s">
        <v>349</v>
      </c>
      <c r="L7" s="22">
        <v>1000.0</v>
      </c>
      <c r="M7" s="28">
        <v>5000.0</v>
      </c>
      <c r="N7" s="24">
        <v>5000.0</v>
      </c>
      <c r="O7" s="25">
        <f t="shared" si="1"/>
        <v>0.002</v>
      </c>
      <c r="P7" s="26">
        <f t="shared" si="3"/>
        <v>-4000</v>
      </c>
      <c r="Q7" s="26">
        <f t="shared" si="2"/>
        <v>-14000</v>
      </c>
      <c r="R7" s="20"/>
      <c r="S7" s="20"/>
      <c r="T7" s="20"/>
      <c r="U7" s="20"/>
      <c r="V7" s="20"/>
    </row>
    <row r="8" ht="12.75" customHeight="1">
      <c r="A8" s="17" t="s">
        <v>91</v>
      </c>
      <c r="B8" s="18" t="s">
        <v>12</v>
      </c>
      <c r="C8" s="19" t="s">
        <v>350</v>
      </c>
      <c r="D8" s="20" t="s">
        <v>351</v>
      </c>
      <c r="E8" s="21" t="s">
        <v>13</v>
      </c>
      <c r="F8" s="20" t="s">
        <v>311</v>
      </c>
      <c r="G8" s="20" t="s">
        <v>352</v>
      </c>
      <c r="H8" s="20" t="s">
        <v>335</v>
      </c>
      <c r="I8" s="20" t="s">
        <v>353</v>
      </c>
      <c r="J8" s="20" t="s">
        <v>354</v>
      </c>
      <c r="K8" s="20" t="s">
        <v>355</v>
      </c>
      <c r="L8" s="22">
        <v>1000.0</v>
      </c>
      <c r="M8" s="28">
        <v>5000.0</v>
      </c>
      <c r="N8" s="24">
        <v>5000.0</v>
      </c>
      <c r="O8" s="25">
        <f t="shared" si="1"/>
        <v>0.002</v>
      </c>
      <c r="P8" s="26">
        <f t="shared" si="3"/>
        <v>-4000</v>
      </c>
      <c r="Q8" s="26">
        <f t="shared" si="2"/>
        <v>-14000</v>
      </c>
      <c r="R8" s="20"/>
      <c r="S8" s="20"/>
      <c r="T8" s="20"/>
      <c r="U8" s="20"/>
      <c r="V8" s="20"/>
    </row>
    <row r="9" ht="12.75" customHeight="1">
      <c r="A9" s="17" t="s">
        <v>107</v>
      </c>
      <c r="B9" s="18" t="s">
        <v>12</v>
      </c>
      <c r="C9" s="19" t="s">
        <v>356</v>
      </c>
      <c r="D9" s="20" t="s">
        <v>357</v>
      </c>
      <c r="E9" s="21" t="s">
        <v>11</v>
      </c>
      <c r="F9" s="20" t="s">
        <v>358</v>
      </c>
      <c r="G9" s="20" t="s">
        <v>359</v>
      </c>
      <c r="H9" s="20" t="s">
        <v>360</v>
      </c>
      <c r="I9" s="20" t="s">
        <v>361</v>
      </c>
      <c r="J9" s="20" t="s">
        <v>362</v>
      </c>
      <c r="K9" s="20" t="s">
        <v>363</v>
      </c>
      <c r="L9" s="22">
        <v>1000.0</v>
      </c>
      <c r="M9" s="28">
        <v>7000.0</v>
      </c>
      <c r="N9" s="26">
        <v>7000.0</v>
      </c>
      <c r="O9" s="25">
        <f t="shared" si="1"/>
        <v>0.001428571429</v>
      </c>
      <c r="P9" s="26">
        <f t="shared" si="3"/>
        <v>-6000</v>
      </c>
      <c r="Q9" s="26">
        <f t="shared" si="2"/>
        <v>-16000</v>
      </c>
      <c r="R9" s="20"/>
      <c r="S9" s="20"/>
      <c r="T9" s="20"/>
      <c r="U9" s="20"/>
      <c r="V9" s="20"/>
    </row>
    <row r="10" ht="12.75" customHeight="1">
      <c r="A10" s="17" t="s">
        <v>107</v>
      </c>
      <c r="B10" s="18" t="s">
        <v>12</v>
      </c>
      <c r="C10" s="19" t="s">
        <v>364</v>
      </c>
      <c r="D10" s="20" t="s">
        <v>365</v>
      </c>
      <c r="E10" s="21" t="s">
        <v>11</v>
      </c>
      <c r="F10" s="20" t="s">
        <v>358</v>
      </c>
      <c r="G10" s="20" t="s">
        <v>366</v>
      </c>
      <c r="H10" s="20" t="s">
        <v>360</v>
      </c>
      <c r="I10" s="20" t="s">
        <v>313</v>
      </c>
      <c r="J10" s="20" t="s">
        <v>362</v>
      </c>
      <c r="K10" s="20" t="s">
        <v>367</v>
      </c>
      <c r="L10" s="22">
        <v>1000.0</v>
      </c>
      <c r="M10" s="28">
        <v>7000.0</v>
      </c>
      <c r="N10" s="26">
        <v>7000.0</v>
      </c>
      <c r="O10" s="25">
        <f t="shared" si="1"/>
        <v>0.001428571429</v>
      </c>
      <c r="P10" s="26">
        <f t="shared" si="3"/>
        <v>-6000</v>
      </c>
      <c r="Q10" s="26">
        <f t="shared" si="2"/>
        <v>-16000</v>
      </c>
      <c r="R10" s="20"/>
      <c r="S10" s="20"/>
      <c r="T10" s="20"/>
      <c r="U10" s="20"/>
      <c r="V10" s="20"/>
    </row>
    <row r="11" ht="12.75" customHeight="1">
      <c r="A11" s="17" t="s">
        <v>107</v>
      </c>
      <c r="B11" s="18" t="s">
        <v>12</v>
      </c>
      <c r="C11" s="19" t="s">
        <v>368</v>
      </c>
      <c r="D11" s="20" t="s">
        <v>369</v>
      </c>
      <c r="E11" s="21" t="s">
        <v>13</v>
      </c>
      <c r="F11" s="20" t="s">
        <v>311</v>
      </c>
      <c r="G11" s="20" t="s">
        <v>370</v>
      </c>
      <c r="H11" s="20" t="s">
        <v>360</v>
      </c>
      <c r="I11" s="20" t="s">
        <v>371</v>
      </c>
      <c r="J11" s="20" t="s">
        <v>372</v>
      </c>
      <c r="K11" s="20" t="s">
        <v>373</v>
      </c>
      <c r="L11" s="22">
        <v>1000.0</v>
      </c>
      <c r="M11" s="28">
        <v>7000.0</v>
      </c>
      <c r="N11" s="24">
        <v>7000.0</v>
      </c>
      <c r="O11" s="25">
        <f t="shared" si="1"/>
        <v>0.001428571429</v>
      </c>
      <c r="P11" s="26">
        <f t="shared" si="3"/>
        <v>-6000</v>
      </c>
      <c r="Q11" s="26">
        <f t="shared" si="2"/>
        <v>-16000</v>
      </c>
      <c r="R11" s="20"/>
      <c r="S11" s="20"/>
      <c r="T11" s="20"/>
      <c r="U11" s="20"/>
      <c r="V11" s="20"/>
    </row>
    <row r="12" ht="12.75" customHeight="1">
      <c r="A12" s="17" t="s">
        <v>137</v>
      </c>
      <c r="B12" s="18" t="s">
        <v>12</v>
      </c>
      <c r="C12" s="19" t="s">
        <v>374</v>
      </c>
      <c r="D12" s="20" t="s">
        <v>375</v>
      </c>
      <c r="E12" s="21" t="s">
        <v>11</v>
      </c>
      <c r="F12" s="20" t="s">
        <v>311</v>
      </c>
      <c r="G12" s="20" t="s">
        <v>376</v>
      </c>
      <c r="H12" s="20" t="s">
        <v>141</v>
      </c>
      <c r="I12" s="20" t="s">
        <v>377</v>
      </c>
      <c r="J12" s="20" t="s">
        <v>378</v>
      </c>
      <c r="K12" s="20" t="s">
        <v>379</v>
      </c>
      <c r="L12" s="22">
        <v>1000.0</v>
      </c>
      <c r="M12" s="28">
        <v>5000.0</v>
      </c>
      <c r="N12" s="24">
        <v>5000.0</v>
      </c>
      <c r="O12" s="25">
        <f t="shared" si="1"/>
        <v>0.002</v>
      </c>
      <c r="P12" s="26">
        <f t="shared" si="3"/>
        <v>-4000</v>
      </c>
      <c r="Q12" s="26">
        <f t="shared" si="2"/>
        <v>-14000</v>
      </c>
      <c r="R12" s="20"/>
      <c r="S12" s="20"/>
      <c r="T12" s="20"/>
      <c r="U12" s="20"/>
      <c r="V12" s="20"/>
    </row>
    <row r="13" ht="12.75" customHeight="1">
      <c r="A13" s="17" t="s">
        <v>139</v>
      </c>
      <c r="B13" s="18" t="s">
        <v>12</v>
      </c>
      <c r="C13" s="19" t="s">
        <v>380</v>
      </c>
      <c r="D13" s="20" t="s">
        <v>381</v>
      </c>
      <c r="E13" s="21" t="s">
        <v>13</v>
      </c>
      <c r="F13" s="20" t="s">
        <v>311</v>
      </c>
      <c r="G13" s="20" t="s">
        <v>382</v>
      </c>
      <c r="H13" s="20" t="s">
        <v>141</v>
      </c>
      <c r="I13" s="20" t="s">
        <v>205</v>
      </c>
      <c r="J13" s="20" t="s">
        <v>383</v>
      </c>
      <c r="K13" s="20" t="s">
        <v>384</v>
      </c>
      <c r="L13" s="22">
        <v>1000.0</v>
      </c>
      <c r="M13" s="28">
        <v>5000.0</v>
      </c>
      <c r="N13" s="24">
        <v>5000.0</v>
      </c>
      <c r="O13" s="25">
        <f t="shared" si="1"/>
        <v>0.002</v>
      </c>
      <c r="P13" s="26">
        <f t="shared" si="3"/>
        <v>-4000</v>
      </c>
      <c r="Q13" s="26">
        <f t="shared" si="2"/>
        <v>-14000</v>
      </c>
      <c r="R13" s="20"/>
      <c r="S13" s="20"/>
      <c r="T13" s="20"/>
      <c r="U13" s="20"/>
      <c r="V13" s="20"/>
    </row>
    <row r="14" ht="12.75" customHeight="1">
      <c r="A14" s="17" t="s">
        <v>155</v>
      </c>
      <c r="B14" s="18" t="s">
        <v>12</v>
      </c>
      <c r="C14" s="19" t="s">
        <v>385</v>
      </c>
      <c r="D14" s="20" t="s">
        <v>386</v>
      </c>
      <c r="E14" s="21" t="s">
        <v>13</v>
      </c>
      <c r="F14" s="20" t="s">
        <v>311</v>
      </c>
      <c r="G14" s="20" t="s">
        <v>387</v>
      </c>
      <c r="H14" s="20" t="s">
        <v>157</v>
      </c>
      <c r="I14" s="20" t="s">
        <v>388</v>
      </c>
      <c r="J14" s="20" t="s">
        <v>372</v>
      </c>
      <c r="K14" s="20" t="s">
        <v>389</v>
      </c>
      <c r="L14" s="22">
        <v>1000.0</v>
      </c>
      <c r="M14" s="28">
        <v>15000.0</v>
      </c>
      <c r="N14" s="24">
        <v>15000.0</v>
      </c>
      <c r="O14" s="25">
        <f t="shared" si="1"/>
        <v>0.0006666666667</v>
      </c>
      <c r="P14" s="26">
        <f t="shared" si="3"/>
        <v>-14000</v>
      </c>
      <c r="Q14" s="26">
        <f t="shared" si="2"/>
        <v>-24000</v>
      </c>
      <c r="R14" s="20"/>
      <c r="S14" s="20"/>
      <c r="T14" s="20"/>
      <c r="U14" s="20"/>
      <c r="V14" s="20"/>
    </row>
    <row r="15" ht="12.75" customHeight="1">
      <c r="A15" s="17" t="s">
        <v>159</v>
      </c>
      <c r="B15" s="18" t="s">
        <v>12</v>
      </c>
      <c r="C15" s="19" t="s">
        <v>390</v>
      </c>
      <c r="D15" s="20" t="s">
        <v>391</v>
      </c>
      <c r="E15" s="21" t="s">
        <v>11</v>
      </c>
      <c r="F15" s="20" t="s">
        <v>311</v>
      </c>
      <c r="G15" s="20" t="s">
        <v>392</v>
      </c>
      <c r="H15" s="20" t="s">
        <v>393</v>
      </c>
      <c r="I15" s="20" t="s">
        <v>394</v>
      </c>
      <c r="J15" s="20" t="s">
        <v>395</v>
      </c>
      <c r="K15" s="20" t="s">
        <v>396</v>
      </c>
      <c r="L15" s="22">
        <v>1000.0</v>
      </c>
      <c r="M15" s="28">
        <v>5000.0</v>
      </c>
      <c r="N15" s="24">
        <v>5000.0</v>
      </c>
      <c r="O15" s="25">
        <f t="shared" si="1"/>
        <v>0.002</v>
      </c>
      <c r="P15" s="26">
        <f t="shared" si="3"/>
        <v>-4000</v>
      </c>
      <c r="Q15" s="26">
        <f t="shared" si="2"/>
        <v>-14000</v>
      </c>
      <c r="R15" s="20"/>
      <c r="S15" s="20"/>
      <c r="T15" s="20"/>
      <c r="U15" s="20"/>
      <c r="V15" s="20"/>
    </row>
    <row r="16" ht="12.75" customHeight="1">
      <c r="A16" s="17" t="s">
        <v>159</v>
      </c>
      <c r="B16" s="18" t="s">
        <v>12</v>
      </c>
      <c r="C16" s="19" t="s">
        <v>397</v>
      </c>
      <c r="D16" s="20" t="s">
        <v>398</v>
      </c>
      <c r="E16" s="21" t="s">
        <v>11</v>
      </c>
      <c r="F16" s="20" t="s">
        <v>311</v>
      </c>
      <c r="G16" s="20" t="s">
        <v>399</v>
      </c>
      <c r="H16" s="20" t="s">
        <v>393</v>
      </c>
      <c r="I16" s="20" t="s">
        <v>400</v>
      </c>
      <c r="J16" s="20" t="s">
        <v>401</v>
      </c>
      <c r="K16" s="20" t="s">
        <v>402</v>
      </c>
      <c r="L16" s="22">
        <v>1000.0</v>
      </c>
      <c r="M16" s="28">
        <v>5000.0</v>
      </c>
      <c r="N16" s="24">
        <v>5000.0</v>
      </c>
      <c r="O16" s="25">
        <f t="shared" si="1"/>
        <v>0.002</v>
      </c>
      <c r="P16" s="26">
        <f t="shared" si="3"/>
        <v>-4000</v>
      </c>
      <c r="Q16" s="26">
        <f t="shared" si="2"/>
        <v>-14000</v>
      </c>
      <c r="R16" s="20"/>
      <c r="S16" s="20"/>
      <c r="T16" s="20"/>
      <c r="U16" s="20"/>
      <c r="V16" s="20"/>
    </row>
    <row r="17" ht="12.75" customHeight="1">
      <c r="A17" s="17" t="s">
        <v>167</v>
      </c>
      <c r="B17" s="18" t="s">
        <v>12</v>
      </c>
      <c r="C17" s="19" t="s">
        <v>403</v>
      </c>
      <c r="D17" s="20" t="s">
        <v>404</v>
      </c>
      <c r="E17" s="21" t="s">
        <v>11</v>
      </c>
      <c r="F17" s="20" t="s">
        <v>311</v>
      </c>
      <c r="G17" s="20" t="s">
        <v>405</v>
      </c>
      <c r="H17" s="20" t="s">
        <v>141</v>
      </c>
      <c r="I17" s="20" t="s">
        <v>406</v>
      </c>
      <c r="J17" s="20" t="s">
        <v>407</v>
      </c>
      <c r="K17" s="20" t="s">
        <v>408</v>
      </c>
      <c r="L17" s="22">
        <v>1000.0</v>
      </c>
      <c r="M17" s="28">
        <v>10000.0</v>
      </c>
      <c r="N17" s="24">
        <v>10000.0</v>
      </c>
      <c r="O17" s="25">
        <f t="shared" si="1"/>
        <v>0.001</v>
      </c>
      <c r="P17" s="26">
        <f t="shared" si="3"/>
        <v>-9000</v>
      </c>
      <c r="Q17" s="26">
        <f t="shared" si="2"/>
        <v>-19000</v>
      </c>
      <c r="R17" s="20"/>
      <c r="S17" s="20"/>
      <c r="T17" s="20"/>
      <c r="U17" s="20"/>
      <c r="V17" s="20"/>
    </row>
    <row r="18" ht="12.75" customHeight="1">
      <c r="A18" s="17" t="s">
        <v>167</v>
      </c>
      <c r="B18" s="18" t="s">
        <v>12</v>
      </c>
      <c r="C18" s="19" t="s">
        <v>409</v>
      </c>
      <c r="D18" s="20" t="s">
        <v>410</v>
      </c>
      <c r="E18" s="21" t="s">
        <v>11</v>
      </c>
      <c r="F18" s="20" t="s">
        <v>311</v>
      </c>
      <c r="G18" s="20" t="s">
        <v>411</v>
      </c>
      <c r="H18" s="20" t="s">
        <v>141</v>
      </c>
      <c r="I18" s="20" t="s">
        <v>75</v>
      </c>
      <c r="J18" s="20" t="s">
        <v>412</v>
      </c>
      <c r="K18" s="20" t="s">
        <v>413</v>
      </c>
      <c r="L18" s="22">
        <v>1000.0</v>
      </c>
      <c r="M18" s="28">
        <v>10000.0</v>
      </c>
      <c r="N18" s="24">
        <v>10000.0</v>
      </c>
      <c r="O18" s="25">
        <f t="shared" si="1"/>
        <v>0.001</v>
      </c>
      <c r="P18" s="26">
        <f t="shared" si="3"/>
        <v>-9000</v>
      </c>
      <c r="Q18" s="26">
        <f t="shared" si="2"/>
        <v>-19000</v>
      </c>
      <c r="R18" s="20"/>
      <c r="S18" s="20"/>
      <c r="T18" s="20"/>
      <c r="U18" s="20"/>
      <c r="V18" s="20"/>
    </row>
    <row r="19" ht="12.75" customHeight="1">
      <c r="A19" s="17" t="s">
        <v>199</v>
      </c>
      <c r="B19" s="18" t="s">
        <v>12</v>
      </c>
      <c r="C19" s="19" t="s">
        <v>414</v>
      </c>
      <c r="D19" s="20" t="s">
        <v>415</v>
      </c>
      <c r="E19" s="21" t="s">
        <v>13</v>
      </c>
      <c r="F19" s="20" t="s">
        <v>311</v>
      </c>
      <c r="G19" s="20" t="s">
        <v>416</v>
      </c>
      <c r="H19" s="20" t="s">
        <v>157</v>
      </c>
      <c r="I19" s="20" t="s">
        <v>417</v>
      </c>
      <c r="J19" s="20" t="s">
        <v>418</v>
      </c>
      <c r="K19" s="20" t="s">
        <v>419</v>
      </c>
      <c r="L19" s="22">
        <v>1000.0</v>
      </c>
      <c r="M19" s="28">
        <v>3000.0</v>
      </c>
      <c r="N19" s="24">
        <v>3000.0</v>
      </c>
      <c r="O19" s="25">
        <f t="shared" si="1"/>
        <v>0.003333333333</v>
      </c>
      <c r="P19" s="26">
        <f t="shared" si="3"/>
        <v>-2000</v>
      </c>
      <c r="Q19" s="26">
        <f t="shared" si="2"/>
        <v>-12000</v>
      </c>
      <c r="R19" s="20"/>
      <c r="S19" s="20"/>
      <c r="T19" s="20"/>
      <c r="U19" s="20"/>
      <c r="V19" s="20"/>
    </row>
    <row r="20" ht="12.75" customHeight="1">
      <c r="A20" s="17" t="s">
        <v>211</v>
      </c>
      <c r="B20" s="18" t="s">
        <v>12</v>
      </c>
      <c r="C20" s="19" t="s">
        <v>420</v>
      </c>
      <c r="D20" s="20" t="s">
        <v>421</v>
      </c>
      <c r="E20" s="21" t="s">
        <v>11</v>
      </c>
      <c r="F20" s="20" t="s">
        <v>422</v>
      </c>
      <c r="G20" s="20" t="s">
        <v>423</v>
      </c>
      <c r="H20" s="20" t="s">
        <v>424</v>
      </c>
      <c r="I20" s="20" t="s">
        <v>91</v>
      </c>
      <c r="J20" s="20" t="s">
        <v>348</v>
      </c>
      <c r="K20" s="20" t="s">
        <v>425</v>
      </c>
      <c r="L20" s="22">
        <v>1000.0</v>
      </c>
      <c r="M20" s="28">
        <v>5000.0</v>
      </c>
      <c r="N20" s="24">
        <v>5000.0</v>
      </c>
      <c r="O20" s="25">
        <f t="shared" si="1"/>
        <v>0.002</v>
      </c>
      <c r="P20" s="26">
        <f t="shared" si="3"/>
        <v>-4000</v>
      </c>
      <c r="Q20" s="26">
        <f t="shared" si="2"/>
        <v>-14000</v>
      </c>
      <c r="R20" s="20"/>
      <c r="S20" s="20"/>
      <c r="T20" s="20"/>
      <c r="U20" s="20"/>
      <c r="V20" s="20"/>
    </row>
    <row r="21" ht="12.75" customHeight="1">
      <c r="A21" s="17" t="s">
        <v>229</v>
      </c>
      <c r="B21" s="18" t="s">
        <v>12</v>
      </c>
      <c r="C21" s="19" t="s">
        <v>426</v>
      </c>
      <c r="D21" s="20" t="s">
        <v>427</v>
      </c>
      <c r="E21" s="21" t="s">
        <v>13</v>
      </c>
      <c r="F21" s="20" t="s">
        <v>311</v>
      </c>
      <c r="G21" s="20" t="s">
        <v>428</v>
      </c>
      <c r="H21" s="20" t="s">
        <v>327</v>
      </c>
      <c r="I21" s="20" t="s">
        <v>429</v>
      </c>
      <c r="J21" s="20" t="s">
        <v>430</v>
      </c>
      <c r="K21" s="20" t="s">
        <v>431</v>
      </c>
      <c r="L21" s="22">
        <v>1000.0</v>
      </c>
      <c r="M21" s="21">
        <v>4000.0</v>
      </c>
      <c r="N21" s="24">
        <v>4000.0</v>
      </c>
      <c r="O21" s="25">
        <f t="shared" si="1"/>
        <v>0.0025</v>
      </c>
      <c r="P21" s="26">
        <f t="shared" si="3"/>
        <v>-3000</v>
      </c>
      <c r="Q21" s="26">
        <f t="shared" si="2"/>
        <v>-13000</v>
      </c>
      <c r="R21" s="20"/>
      <c r="S21" s="20"/>
      <c r="T21" s="20"/>
      <c r="U21" s="20"/>
      <c r="V21" s="20"/>
    </row>
    <row r="22" ht="12.75" customHeight="1">
      <c r="A22" s="17" t="s">
        <v>245</v>
      </c>
      <c r="B22" s="18" t="s">
        <v>12</v>
      </c>
      <c r="C22" s="19" t="s">
        <v>432</v>
      </c>
      <c r="D22" s="20" t="s">
        <v>433</v>
      </c>
      <c r="E22" s="21" t="s">
        <v>11</v>
      </c>
      <c r="F22" s="20" t="s">
        <v>311</v>
      </c>
      <c r="G22" s="20" t="s">
        <v>434</v>
      </c>
      <c r="H22" s="20" t="s">
        <v>173</v>
      </c>
      <c r="I22" s="20" t="s">
        <v>435</v>
      </c>
      <c r="J22" s="20" t="s">
        <v>436</v>
      </c>
      <c r="K22" s="20" t="s">
        <v>330</v>
      </c>
      <c r="L22" s="22">
        <v>1000.0</v>
      </c>
      <c r="M22" s="21">
        <v>12500.0</v>
      </c>
      <c r="N22" s="24">
        <v>12500.0</v>
      </c>
      <c r="O22" s="25">
        <f t="shared" si="1"/>
        <v>0.0008</v>
      </c>
      <c r="P22" s="26">
        <f t="shared" si="3"/>
        <v>-11500</v>
      </c>
      <c r="Q22" s="26">
        <f t="shared" si="2"/>
        <v>-21500</v>
      </c>
      <c r="R22" s="20"/>
      <c r="S22" s="20"/>
      <c r="T22" s="20"/>
      <c r="U22" s="20"/>
      <c r="V22" s="20"/>
    </row>
    <row r="23" ht="12.75" customHeight="1">
      <c r="A23" s="17" t="s">
        <v>255</v>
      </c>
      <c r="B23" s="18" t="s">
        <v>12</v>
      </c>
      <c r="C23" s="19" t="s">
        <v>437</v>
      </c>
      <c r="D23" s="20" t="s">
        <v>438</v>
      </c>
      <c r="E23" s="21" t="s">
        <v>13</v>
      </c>
      <c r="F23" s="20" t="s">
        <v>311</v>
      </c>
      <c r="G23" s="20" t="s">
        <v>439</v>
      </c>
      <c r="H23" s="20" t="s">
        <v>187</v>
      </c>
      <c r="I23" s="20" t="s">
        <v>440</v>
      </c>
      <c r="J23" s="20" t="s">
        <v>441</v>
      </c>
      <c r="K23" s="20" t="s">
        <v>442</v>
      </c>
      <c r="L23" s="22">
        <v>1000.0</v>
      </c>
      <c r="M23" s="23" t="s">
        <v>443</v>
      </c>
      <c r="N23" s="24">
        <v>12000.0</v>
      </c>
      <c r="O23" s="25">
        <f t="shared" si="1"/>
        <v>0.0008333333333</v>
      </c>
      <c r="P23" s="26">
        <f t="shared" si="3"/>
        <v>-11000</v>
      </c>
      <c r="Q23" s="26">
        <f t="shared" si="2"/>
        <v>-21000</v>
      </c>
      <c r="R23" s="20"/>
      <c r="S23" s="20"/>
      <c r="T23" s="20"/>
      <c r="U23" s="20"/>
      <c r="V23" s="20"/>
    </row>
    <row r="24" ht="12.75" customHeight="1">
      <c r="A24" s="17" t="s">
        <v>265</v>
      </c>
      <c r="B24" s="18" t="s">
        <v>12</v>
      </c>
      <c r="C24" s="19" t="s">
        <v>444</v>
      </c>
      <c r="D24" s="20" t="s">
        <v>445</v>
      </c>
      <c r="E24" s="21" t="s">
        <v>11</v>
      </c>
      <c r="F24" s="20" t="s">
        <v>311</v>
      </c>
      <c r="G24" s="20" t="s">
        <v>446</v>
      </c>
      <c r="H24" s="20" t="s">
        <v>447</v>
      </c>
      <c r="I24" s="20" t="s">
        <v>448</v>
      </c>
      <c r="J24" s="20" t="s">
        <v>449</v>
      </c>
      <c r="K24" s="20" t="s">
        <v>450</v>
      </c>
      <c r="L24" s="22">
        <v>1000.0</v>
      </c>
      <c r="M24" s="21">
        <v>12500.0</v>
      </c>
      <c r="N24" s="24">
        <v>12500.0</v>
      </c>
      <c r="O24" s="25">
        <f t="shared" si="1"/>
        <v>0.0008</v>
      </c>
      <c r="P24" s="26">
        <f t="shared" si="3"/>
        <v>-11500</v>
      </c>
      <c r="Q24" s="26">
        <f t="shared" si="2"/>
        <v>-21500</v>
      </c>
      <c r="R24" s="20"/>
      <c r="S24" s="20"/>
      <c r="T24" s="20"/>
      <c r="U24" s="20"/>
      <c r="V24" s="20"/>
    </row>
    <row r="25" ht="12.75" customHeight="1">
      <c r="A25" s="17" t="s">
        <v>265</v>
      </c>
      <c r="B25" s="18" t="s">
        <v>12</v>
      </c>
      <c r="C25" s="19" t="s">
        <v>451</v>
      </c>
      <c r="D25" s="20" t="s">
        <v>452</v>
      </c>
      <c r="E25" s="21" t="s">
        <v>13</v>
      </c>
      <c r="F25" s="20" t="s">
        <v>333</v>
      </c>
      <c r="G25" s="20" t="s">
        <v>453</v>
      </c>
      <c r="H25" s="20" t="s">
        <v>447</v>
      </c>
      <c r="I25" s="20" t="s">
        <v>75</v>
      </c>
      <c r="J25" s="20" t="s">
        <v>454</v>
      </c>
      <c r="K25" s="20" t="s">
        <v>455</v>
      </c>
      <c r="L25" s="22">
        <v>1000.0</v>
      </c>
      <c r="M25" s="21">
        <v>12500.0</v>
      </c>
      <c r="N25" s="24">
        <v>12500.0</v>
      </c>
      <c r="O25" s="25">
        <f t="shared" si="1"/>
        <v>0.0008</v>
      </c>
      <c r="P25" s="26">
        <f t="shared" si="3"/>
        <v>-11500</v>
      </c>
      <c r="Q25" s="26">
        <f t="shared" si="2"/>
        <v>-21500</v>
      </c>
      <c r="R25" s="20"/>
      <c r="S25" s="20"/>
      <c r="T25" s="20"/>
      <c r="U25" s="20"/>
      <c r="V25" s="20"/>
    </row>
    <row r="26" ht="12.75" customHeight="1">
      <c r="A26" s="17" t="s">
        <v>269</v>
      </c>
      <c r="B26" s="18" t="s">
        <v>12</v>
      </c>
      <c r="C26" s="19" t="s">
        <v>456</v>
      </c>
      <c r="D26" s="20" t="s">
        <v>457</v>
      </c>
      <c r="E26" s="21" t="s">
        <v>13</v>
      </c>
      <c r="F26" s="20" t="s">
        <v>358</v>
      </c>
      <c r="G26" s="20" t="s">
        <v>458</v>
      </c>
      <c r="H26" s="20" t="s">
        <v>459</v>
      </c>
      <c r="I26" s="20" t="s">
        <v>253</v>
      </c>
      <c r="J26" s="20" t="s">
        <v>460</v>
      </c>
      <c r="K26" s="20" t="s">
        <v>461</v>
      </c>
      <c r="L26" s="22">
        <v>1000.0</v>
      </c>
      <c r="M26" s="23" t="s">
        <v>462</v>
      </c>
      <c r="N26" s="24">
        <v>10800.0</v>
      </c>
      <c r="O26" s="25">
        <f t="shared" si="1"/>
        <v>0.0009259259259</v>
      </c>
      <c r="P26" s="26">
        <f t="shared" si="3"/>
        <v>-9800</v>
      </c>
      <c r="Q26" s="26">
        <f t="shared" si="2"/>
        <v>-19800</v>
      </c>
      <c r="R26" s="20"/>
      <c r="S26" s="20"/>
      <c r="T26" s="20"/>
      <c r="U26" s="20"/>
      <c r="V26" s="20"/>
    </row>
    <row r="27" ht="12.75" customHeight="1">
      <c r="A27" s="17" t="s">
        <v>169</v>
      </c>
      <c r="B27" s="18" t="s">
        <v>12</v>
      </c>
      <c r="C27" s="19" t="s">
        <v>463</v>
      </c>
      <c r="D27" s="20" t="s">
        <v>464</v>
      </c>
      <c r="E27" s="21" t="s">
        <v>13</v>
      </c>
      <c r="F27" s="20" t="s">
        <v>311</v>
      </c>
      <c r="G27" s="20" t="s">
        <v>465</v>
      </c>
      <c r="H27" s="20" t="s">
        <v>466</v>
      </c>
      <c r="I27" s="20" t="s">
        <v>467</v>
      </c>
      <c r="J27" s="20" t="s">
        <v>468</v>
      </c>
      <c r="K27" s="20" t="s">
        <v>367</v>
      </c>
      <c r="L27" s="22">
        <v>1200.0</v>
      </c>
      <c r="M27" s="28">
        <v>10000.0</v>
      </c>
      <c r="N27" s="24">
        <v>10000.0</v>
      </c>
      <c r="O27" s="25">
        <f t="shared" si="1"/>
        <v>0.0012</v>
      </c>
      <c r="P27" s="26">
        <f t="shared" si="3"/>
        <v>-8800</v>
      </c>
      <c r="Q27" s="26">
        <f t="shared" si="2"/>
        <v>-18800</v>
      </c>
      <c r="R27" s="20"/>
      <c r="S27" s="20"/>
      <c r="T27" s="20"/>
      <c r="U27" s="20"/>
      <c r="V27" s="20"/>
    </row>
    <row r="28" ht="12.75" customHeight="1">
      <c r="A28" s="17" t="s">
        <v>201</v>
      </c>
      <c r="B28" s="18" t="s">
        <v>12</v>
      </c>
      <c r="C28" s="19" t="s">
        <v>469</v>
      </c>
      <c r="D28" s="20" t="s">
        <v>470</v>
      </c>
      <c r="E28" s="21" t="s">
        <v>11</v>
      </c>
      <c r="F28" s="20" t="s">
        <v>471</v>
      </c>
      <c r="G28" s="20" t="s">
        <v>472</v>
      </c>
      <c r="H28" s="20" t="s">
        <v>141</v>
      </c>
      <c r="I28" s="20" t="s">
        <v>473</v>
      </c>
      <c r="J28" s="20" t="s">
        <v>474</v>
      </c>
      <c r="K28" s="20" t="s">
        <v>367</v>
      </c>
      <c r="L28" s="22">
        <v>1200.0</v>
      </c>
      <c r="M28" s="29">
        <v>12500.0</v>
      </c>
      <c r="N28" s="26">
        <v>12500.0</v>
      </c>
      <c r="O28" s="25">
        <f t="shared" si="1"/>
        <v>0.00096</v>
      </c>
      <c r="P28" s="26">
        <f t="shared" si="3"/>
        <v>-11300</v>
      </c>
      <c r="Q28" s="26">
        <f t="shared" si="2"/>
        <v>-21300</v>
      </c>
      <c r="R28" s="20"/>
      <c r="S28" s="20"/>
      <c r="T28" s="20"/>
      <c r="U28" s="20"/>
      <c r="V28" s="20"/>
    </row>
    <row r="29" ht="12.75" customHeight="1">
      <c r="A29" s="17" t="s">
        <v>31</v>
      </c>
      <c r="B29" s="18" t="s">
        <v>12</v>
      </c>
      <c r="C29" s="19" t="s">
        <v>475</v>
      </c>
      <c r="D29" s="20" t="s">
        <v>476</v>
      </c>
      <c r="E29" s="21" t="s">
        <v>11</v>
      </c>
      <c r="F29" s="20" t="s">
        <v>311</v>
      </c>
      <c r="G29" s="20" t="s">
        <v>477</v>
      </c>
      <c r="H29" s="20" t="s">
        <v>187</v>
      </c>
      <c r="I29" s="20" t="s">
        <v>478</v>
      </c>
      <c r="J29" s="20" t="s">
        <v>479</v>
      </c>
      <c r="K29" s="20" t="s">
        <v>480</v>
      </c>
      <c r="L29" s="22">
        <v>1500.0</v>
      </c>
      <c r="M29" s="28">
        <v>5000.0</v>
      </c>
      <c r="N29" s="24">
        <v>5000.0</v>
      </c>
      <c r="O29" s="25">
        <f t="shared" si="1"/>
        <v>0.003</v>
      </c>
      <c r="P29" s="26">
        <f t="shared" si="3"/>
        <v>-3500</v>
      </c>
      <c r="Q29" s="26">
        <f t="shared" si="2"/>
        <v>-13500</v>
      </c>
      <c r="R29" s="20"/>
      <c r="S29" s="20"/>
      <c r="T29" s="20"/>
      <c r="U29" s="20"/>
      <c r="V29" s="20"/>
    </row>
    <row r="30" ht="12.75" customHeight="1">
      <c r="A30" s="17" t="s">
        <v>47</v>
      </c>
      <c r="B30" s="18" t="s">
        <v>12</v>
      </c>
      <c r="C30" s="19" t="s">
        <v>481</v>
      </c>
      <c r="D30" s="20" t="s">
        <v>482</v>
      </c>
      <c r="E30" s="21" t="s">
        <v>11</v>
      </c>
      <c r="F30" s="20" t="s">
        <v>358</v>
      </c>
      <c r="G30" s="20" t="s">
        <v>483</v>
      </c>
      <c r="H30" s="20" t="s">
        <v>393</v>
      </c>
      <c r="I30" s="20" t="s">
        <v>141</v>
      </c>
      <c r="J30" s="20" t="s">
        <v>484</v>
      </c>
      <c r="K30" s="20" t="s">
        <v>485</v>
      </c>
      <c r="L30" s="22">
        <v>1500.0</v>
      </c>
      <c r="M30" s="28">
        <v>7500.0</v>
      </c>
      <c r="N30" s="24">
        <v>7500.0</v>
      </c>
      <c r="O30" s="25">
        <f t="shared" si="1"/>
        <v>0.002</v>
      </c>
      <c r="P30" s="26">
        <f t="shared" si="3"/>
        <v>-6000</v>
      </c>
      <c r="Q30" s="26">
        <f t="shared" si="2"/>
        <v>-16000</v>
      </c>
      <c r="R30" s="20"/>
      <c r="S30" s="20"/>
      <c r="T30" s="20"/>
      <c r="U30" s="20"/>
      <c r="V30" s="20"/>
    </row>
    <row r="31" ht="12.75" customHeight="1">
      <c r="A31" s="17" t="s">
        <v>69</v>
      </c>
      <c r="B31" s="18" t="s">
        <v>12</v>
      </c>
      <c r="C31" s="19" t="s">
        <v>486</v>
      </c>
      <c r="D31" s="20" t="s">
        <v>487</v>
      </c>
      <c r="E31" s="21" t="s">
        <v>13</v>
      </c>
      <c r="F31" s="20" t="s">
        <v>422</v>
      </c>
      <c r="G31" s="20" t="s">
        <v>488</v>
      </c>
      <c r="H31" s="20" t="s">
        <v>157</v>
      </c>
      <c r="I31" s="20" t="s">
        <v>489</v>
      </c>
      <c r="J31" s="20" t="s">
        <v>490</v>
      </c>
      <c r="K31" s="20" t="s">
        <v>491</v>
      </c>
      <c r="L31" s="22">
        <v>1500.0</v>
      </c>
      <c r="M31" s="27">
        <v>5500.0</v>
      </c>
      <c r="N31" s="26">
        <v>5500.0</v>
      </c>
      <c r="O31" s="25">
        <f t="shared" si="1"/>
        <v>0.002727272727</v>
      </c>
      <c r="P31" s="26">
        <f t="shared" si="3"/>
        <v>-4000</v>
      </c>
      <c r="Q31" s="26">
        <f t="shared" si="2"/>
        <v>-14000</v>
      </c>
      <c r="R31" s="20"/>
      <c r="S31" s="20"/>
      <c r="T31" s="20"/>
      <c r="U31" s="20"/>
      <c r="V31" s="20"/>
    </row>
    <row r="32" ht="12.75" customHeight="1">
      <c r="A32" s="17" t="s">
        <v>81</v>
      </c>
      <c r="B32" s="18" t="s">
        <v>12</v>
      </c>
      <c r="C32" s="19" t="s">
        <v>492</v>
      </c>
      <c r="D32" s="20" t="s">
        <v>493</v>
      </c>
      <c r="E32" s="21" t="s">
        <v>11</v>
      </c>
      <c r="F32" s="20" t="s">
        <v>358</v>
      </c>
      <c r="G32" s="20" t="s">
        <v>494</v>
      </c>
      <c r="H32" s="20" t="s">
        <v>459</v>
      </c>
      <c r="I32" s="20" t="s">
        <v>495</v>
      </c>
      <c r="J32" s="20" t="s">
        <v>496</v>
      </c>
      <c r="K32" s="20" t="s">
        <v>349</v>
      </c>
      <c r="L32" s="22">
        <v>1500.0</v>
      </c>
      <c r="M32" s="28">
        <v>3000.0</v>
      </c>
      <c r="N32" s="24">
        <v>3000.0</v>
      </c>
      <c r="O32" s="25">
        <f t="shared" si="1"/>
        <v>0.005</v>
      </c>
      <c r="P32" s="26">
        <f t="shared" si="3"/>
        <v>-1500</v>
      </c>
      <c r="Q32" s="26">
        <f t="shared" si="2"/>
        <v>-11500</v>
      </c>
      <c r="R32" s="20"/>
      <c r="S32" s="20"/>
      <c r="T32" s="20"/>
      <c r="U32" s="20"/>
      <c r="V32" s="20"/>
    </row>
    <row r="33" ht="12.75" customHeight="1">
      <c r="A33" s="17" t="s">
        <v>91</v>
      </c>
      <c r="B33" s="18" t="s">
        <v>12</v>
      </c>
      <c r="C33" s="19" t="s">
        <v>497</v>
      </c>
      <c r="D33" s="20" t="s">
        <v>498</v>
      </c>
      <c r="E33" s="21" t="s">
        <v>11</v>
      </c>
      <c r="F33" s="20" t="s">
        <v>422</v>
      </c>
      <c r="G33" s="20" t="s">
        <v>499</v>
      </c>
      <c r="H33" s="20" t="s">
        <v>335</v>
      </c>
      <c r="I33" s="20" t="s">
        <v>500</v>
      </c>
      <c r="J33" s="20" t="s">
        <v>501</v>
      </c>
      <c r="K33" s="20" t="s">
        <v>502</v>
      </c>
      <c r="L33" s="22">
        <v>1500.0</v>
      </c>
      <c r="M33" s="28">
        <v>5000.0</v>
      </c>
      <c r="N33" s="24">
        <v>5000.0</v>
      </c>
      <c r="O33" s="25">
        <f t="shared" si="1"/>
        <v>0.003</v>
      </c>
      <c r="P33" s="26">
        <f t="shared" si="3"/>
        <v>-3500</v>
      </c>
      <c r="Q33" s="26">
        <f t="shared" si="2"/>
        <v>-13500</v>
      </c>
      <c r="R33" s="20"/>
      <c r="S33" s="20"/>
      <c r="T33" s="20"/>
      <c r="U33" s="20"/>
      <c r="V33" s="20"/>
    </row>
    <row r="34" ht="12.75" customHeight="1">
      <c r="A34" s="17" t="s">
        <v>91</v>
      </c>
      <c r="B34" s="18" t="s">
        <v>12</v>
      </c>
      <c r="C34" s="19" t="s">
        <v>503</v>
      </c>
      <c r="D34" s="20" t="s">
        <v>504</v>
      </c>
      <c r="E34" s="21" t="s">
        <v>11</v>
      </c>
      <c r="F34" s="20" t="s">
        <v>311</v>
      </c>
      <c r="G34" s="20" t="s">
        <v>505</v>
      </c>
      <c r="H34" s="20" t="s">
        <v>335</v>
      </c>
      <c r="I34" s="20" t="s">
        <v>371</v>
      </c>
      <c r="J34" s="20" t="s">
        <v>407</v>
      </c>
      <c r="K34" s="20" t="s">
        <v>402</v>
      </c>
      <c r="L34" s="22">
        <v>1500.0</v>
      </c>
      <c r="M34" s="28">
        <v>5000.0</v>
      </c>
      <c r="N34" s="24">
        <v>5000.0</v>
      </c>
      <c r="O34" s="25">
        <f t="shared" si="1"/>
        <v>0.003</v>
      </c>
      <c r="P34" s="26">
        <f t="shared" si="3"/>
        <v>-3500</v>
      </c>
      <c r="Q34" s="26">
        <f t="shared" si="2"/>
        <v>-13500</v>
      </c>
      <c r="R34" s="20"/>
      <c r="S34" s="20"/>
      <c r="T34" s="20"/>
      <c r="U34" s="20"/>
      <c r="V34" s="20"/>
    </row>
    <row r="35" ht="12.75" customHeight="1">
      <c r="A35" s="17" t="s">
        <v>139</v>
      </c>
      <c r="B35" s="18" t="s">
        <v>12</v>
      </c>
      <c r="C35" s="19" t="s">
        <v>506</v>
      </c>
      <c r="D35" s="20" t="s">
        <v>507</v>
      </c>
      <c r="E35" s="21" t="s">
        <v>11</v>
      </c>
      <c r="F35" s="20" t="s">
        <v>311</v>
      </c>
      <c r="G35" s="20" t="s">
        <v>508</v>
      </c>
      <c r="H35" s="20" t="s">
        <v>141</v>
      </c>
      <c r="I35" s="20" t="s">
        <v>509</v>
      </c>
      <c r="J35" s="20" t="s">
        <v>510</v>
      </c>
      <c r="K35" s="20" t="s">
        <v>511</v>
      </c>
      <c r="L35" s="22">
        <v>1500.0</v>
      </c>
      <c r="M35" s="28">
        <v>5000.0</v>
      </c>
      <c r="N35" s="24">
        <v>5000.0</v>
      </c>
      <c r="O35" s="25">
        <f t="shared" si="1"/>
        <v>0.003</v>
      </c>
      <c r="P35" s="26">
        <f t="shared" si="3"/>
        <v>-3500</v>
      </c>
      <c r="Q35" s="26">
        <f t="shared" si="2"/>
        <v>-13500</v>
      </c>
      <c r="R35" s="20"/>
      <c r="S35" s="20"/>
      <c r="T35" s="20"/>
      <c r="U35" s="20"/>
      <c r="V35" s="20"/>
    </row>
    <row r="36" ht="12.75" customHeight="1">
      <c r="A36" s="17" t="s">
        <v>149</v>
      </c>
      <c r="B36" s="18" t="s">
        <v>12</v>
      </c>
      <c r="C36" s="19" t="s">
        <v>512</v>
      </c>
      <c r="D36" s="20" t="s">
        <v>513</v>
      </c>
      <c r="E36" s="21" t="s">
        <v>13</v>
      </c>
      <c r="F36" s="20" t="s">
        <v>311</v>
      </c>
      <c r="G36" s="20" t="s">
        <v>514</v>
      </c>
      <c r="H36" s="20" t="s">
        <v>157</v>
      </c>
      <c r="I36" s="20" t="s">
        <v>429</v>
      </c>
      <c r="J36" s="20" t="s">
        <v>515</v>
      </c>
      <c r="K36" s="20" t="s">
        <v>516</v>
      </c>
      <c r="L36" s="22">
        <v>1500.0</v>
      </c>
      <c r="M36" s="28">
        <v>5000.0</v>
      </c>
      <c r="N36" s="24">
        <v>5000.0</v>
      </c>
      <c r="O36" s="25">
        <f t="shared" si="1"/>
        <v>0.003</v>
      </c>
      <c r="P36" s="26">
        <f t="shared" si="3"/>
        <v>-3500</v>
      </c>
      <c r="Q36" s="26">
        <f t="shared" si="2"/>
        <v>-13500</v>
      </c>
      <c r="R36" s="20"/>
      <c r="S36" s="20"/>
      <c r="T36" s="20"/>
      <c r="U36" s="20"/>
      <c r="V36" s="20"/>
    </row>
    <row r="37" ht="12.75" customHeight="1">
      <c r="A37" s="17" t="s">
        <v>159</v>
      </c>
      <c r="B37" s="18" t="s">
        <v>12</v>
      </c>
      <c r="C37" s="19" t="s">
        <v>517</v>
      </c>
      <c r="D37" s="20" t="s">
        <v>518</v>
      </c>
      <c r="E37" s="21" t="s">
        <v>13</v>
      </c>
      <c r="F37" s="20" t="s">
        <v>311</v>
      </c>
      <c r="G37" s="20" t="s">
        <v>519</v>
      </c>
      <c r="H37" s="20" t="s">
        <v>393</v>
      </c>
      <c r="I37" s="20" t="s">
        <v>520</v>
      </c>
      <c r="J37" s="20" t="s">
        <v>395</v>
      </c>
      <c r="K37" s="20" t="s">
        <v>521</v>
      </c>
      <c r="L37" s="22">
        <v>1500.0</v>
      </c>
      <c r="M37" s="28">
        <v>5000.0</v>
      </c>
      <c r="N37" s="24">
        <v>5000.0</v>
      </c>
      <c r="O37" s="25">
        <f t="shared" si="1"/>
        <v>0.003</v>
      </c>
      <c r="P37" s="26">
        <f t="shared" si="3"/>
        <v>-3500</v>
      </c>
      <c r="Q37" s="26">
        <f t="shared" si="2"/>
        <v>-13500</v>
      </c>
      <c r="R37" s="20"/>
      <c r="S37" s="20"/>
      <c r="T37" s="20"/>
      <c r="U37" s="20"/>
      <c r="V37" s="20"/>
    </row>
    <row r="38" ht="12.75" customHeight="1">
      <c r="A38" s="17" t="s">
        <v>165</v>
      </c>
      <c r="B38" s="18" t="s">
        <v>12</v>
      </c>
      <c r="C38" s="19" t="s">
        <v>522</v>
      </c>
      <c r="D38" s="20" t="s">
        <v>523</v>
      </c>
      <c r="E38" s="21" t="s">
        <v>11</v>
      </c>
      <c r="F38" s="20" t="s">
        <v>311</v>
      </c>
      <c r="G38" s="20" t="s">
        <v>524</v>
      </c>
      <c r="H38" s="20" t="s">
        <v>161</v>
      </c>
      <c r="I38" s="20" t="s">
        <v>353</v>
      </c>
      <c r="J38" s="20" t="s">
        <v>525</v>
      </c>
      <c r="K38" s="20" t="s">
        <v>526</v>
      </c>
      <c r="L38" s="22">
        <v>1500.0</v>
      </c>
      <c r="M38" s="28">
        <v>12500.0</v>
      </c>
      <c r="N38" s="24">
        <v>12500.0</v>
      </c>
      <c r="O38" s="25">
        <f t="shared" si="1"/>
        <v>0.0012</v>
      </c>
      <c r="P38" s="26">
        <f t="shared" si="3"/>
        <v>-11000</v>
      </c>
      <c r="Q38" s="26">
        <f t="shared" si="2"/>
        <v>-21000</v>
      </c>
      <c r="R38" s="20"/>
      <c r="S38" s="20"/>
      <c r="T38" s="20"/>
      <c r="U38" s="20"/>
      <c r="V38" s="20"/>
    </row>
    <row r="39" ht="12.75" customHeight="1">
      <c r="A39" s="17" t="s">
        <v>205</v>
      </c>
      <c r="B39" s="18" t="s">
        <v>12</v>
      </c>
      <c r="C39" s="19" t="s">
        <v>527</v>
      </c>
      <c r="D39" s="20" t="s">
        <v>528</v>
      </c>
      <c r="E39" s="21" t="s">
        <v>13</v>
      </c>
      <c r="F39" s="20" t="s">
        <v>358</v>
      </c>
      <c r="G39" s="20" t="s">
        <v>529</v>
      </c>
      <c r="H39" s="20" t="s">
        <v>530</v>
      </c>
      <c r="I39" s="20" t="s">
        <v>531</v>
      </c>
      <c r="J39" s="20" t="s">
        <v>532</v>
      </c>
      <c r="K39" s="20" t="s">
        <v>533</v>
      </c>
      <c r="L39" s="22">
        <v>1500.0</v>
      </c>
      <c r="M39" s="30">
        <v>7500.0</v>
      </c>
      <c r="N39" s="24">
        <v>7500.0</v>
      </c>
      <c r="O39" s="25">
        <f t="shared" si="1"/>
        <v>0.002</v>
      </c>
      <c r="P39" s="26">
        <f t="shared" si="3"/>
        <v>-6000</v>
      </c>
      <c r="Q39" s="26">
        <f t="shared" si="2"/>
        <v>-16000</v>
      </c>
      <c r="R39" s="20"/>
      <c r="S39" s="20"/>
      <c r="T39" s="20"/>
      <c r="U39" s="20"/>
      <c r="V39" s="20"/>
    </row>
    <row r="40" ht="12.75" customHeight="1">
      <c r="A40" s="17" t="s">
        <v>231</v>
      </c>
      <c r="B40" s="18" t="s">
        <v>12</v>
      </c>
      <c r="C40" s="19" t="s">
        <v>534</v>
      </c>
      <c r="D40" s="20" t="s">
        <v>535</v>
      </c>
      <c r="E40" s="21" t="s">
        <v>11</v>
      </c>
      <c r="F40" s="20" t="s">
        <v>311</v>
      </c>
      <c r="G40" s="20" t="s">
        <v>536</v>
      </c>
      <c r="H40" s="20" t="s">
        <v>223</v>
      </c>
      <c r="I40" s="20" t="s">
        <v>537</v>
      </c>
      <c r="J40" s="20" t="s">
        <v>538</v>
      </c>
      <c r="K40" s="20" t="s">
        <v>539</v>
      </c>
      <c r="L40" s="22">
        <v>1500.0</v>
      </c>
      <c r="M40" s="23" t="s">
        <v>540</v>
      </c>
      <c r="N40" s="24">
        <v>10200.0</v>
      </c>
      <c r="O40" s="25">
        <f t="shared" si="1"/>
        <v>0.001470588235</v>
      </c>
      <c r="P40" s="26">
        <f t="shared" si="3"/>
        <v>-8700</v>
      </c>
      <c r="Q40" s="26">
        <f t="shared" si="2"/>
        <v>-18700</v>
      </c>
      <c r="R40" s="20"/>
      <c r="S40" s="20"/>
      <c r="T40" s="20"/>
      <c r="U40" s="20"/>
      <c r="V40" s="20"/>
    </row>
    <row r="41" ht="12.75" customHeight="1">
      <c r="A41" s="17" t="s">
        <v>245</v>
      </c>
      <c r="B41" s="18" t="s">
        <v>12</v>
      </c>
      <c r="C41" s="19" t="s">
        <v>541</v>
      </c>
      <c r="D41" s="20" t="s">
        <v>542</v>
      </c>
      <c r="E41" s="21" t="s">
        <v>13</v>
      </c>
      <c r="F41" s="20" t="s">
        <v>311</v>
      </c>
      <c r="G41" s="20" t="s">
        <v>543</v>
      </c>
      <c r="H41" s="20" t="s">
        <v>173</v>
      </c>
      <c r="I41" s="20" t="s">
        <v>544</v>
      </c>
      <c r="J41" s="20" t="s">
        <v>545</v>
      </c>
      <c r="K41" s="20" t="s">
        <v>546</v>
      </c>
      <c r="L41" s="22">
        <v>1500.0</v>
      </c>
      <c r="M41" s="21">
        <v>12500.0</v>
      </c>
      <c r="N41" s="24">
        <v>12500.0</v>
      </c>
      <c r="O41" s="25">
        <f t="shared" si="1"/>
        <v>0.0012</v>
      </c>
      <c r="P41" s="26">
        <f t="shared" si="3"/>
        <v>-11000</v>
      </c>
      <c r="Q41" s="26">
        <f t="shared" si="2"/>
        <v>-21000</v>
      </c>
      <c r="R41" s="20"/>
      <c r="S41" s="20"/>
      <c r="T41" s="20"/>
      <c r="U41" s="20"/>
      <c r="V41" s="20"/>
    </row>
    <row r="42" ht="12.75" customHeight="1">
      <c r="A42" s="17" t="s">
        <v>47</v>
      </c>
      <c r="B42" s="18" t="s">
        <v>12</v>
      </c>
      <c r="C42" s="19" t="s">
        <v>547</v>
      </c>
      <c r="D42" s="20" t="s">
        <v>548</v>
      </c>
      <c r="E42" s="21" t="s">
        <v>13</v>
      </c>
      <c r="F42" s="20" t="s">
        <v>311</v>
      </c>
      <c r="G42" s="20" t="s">
        <v>549</v>
      </c>
      <c r="H42" s="20" t="s">
        <v>393</v>
      </c>
      <c r="I42" s="20" t="s">
        <v>550</v>
      </c>
      <c r="J42" s="20" t="s">
        <v>551</v>
      </c>
      <c r="K42" s="20" t="s">
        <v>552</v>
      </c>
      <c r="L42" s="22">
        <v>2000.0</v>
      </c>
      <c r="M42" s="28">
        <v>7500.0</v>
      </c>
      <c r="N42" s="26">
        <v>7500.0</v>
      </c>
      <c r="O42" s="25">
        <f t="shared" si="1"/>
        <v>0.002666666667</v>
      </c>
      <c r="P42" s="26">
        <f t="shared" si="3"/>
        <v>-5500</v>
      </c>
      <c r="Q42" s="26">
        <f t="shared" si="2"/>
        <v>-15500</v>
      </c>
      <c r="R42" s="20"/>
      <c r="S42" s="20"/>
      <c r="T42" s="20"/>
      <c r="U42" s="20"/>
      <c r="V42" s="20"/>
    </row>
    <row r="43" ht="12.75" customHeight="1">
      <c r="A43" s="17" t="s">
        <v>47</v>
      </c>
      <c r="B43" s="18" t="s">
        <v>12</v>
      </c>
      <c r="C43" s="19" t="s">
        <v>553</v>
      </c>
      <c r="D43" s="20" t="s">
        <v>554</v>
      </c>
      <c r="E43" s="21" t="s">
        <v>13</v>
      </c>
      <c r="F43" s="20" t="s">
        <v>358</v>
      </c>
      <c r="G43" s="20" t="s">
        <v>555</v>
      </c>
      <c r="H43" s="20" t="s">
        <v>393</v>
      </c>
      <c r="I43" s="20" t="s">
        <v>435</v>
      </c>
      <c r="J43" s="20" t="s">
        <v>556</v>
      </c>
      <c r="K43" s="20" t="s">
        <v>557</v>
      </c>
      <c r="L43" s="22">
        <v>2000.0</v>
      </c>
      <c r="M43" s="28">
        <v>7500.0</v>
      </c>
      <c r="N43" s="26">
        <v>7500.0</v>
      </c>
      <c r="O43" s="25">
        <f t="shared" si="1"/>
        <v>0.002666666667</v>
      </c>
      <c r="P43" s="26">
        <f t="shared" si="3"/>
        <v>-5500</v>
      </c>
      <c r="Q43" s="26">
        <f t="shared" si="2"/>
        <v>-15500</v>
      </c>
      <c r="R43" s="20"/>
      <c r="S43" s="20"/>
      <c r="T43" s="20"/>
      <c r="U43" s="20"/>
      <c r="V43" s="20"/>
    </row>
    <row r="44" ht="12.75" customHeight="1">
      <c r="A44" s="17" t="s">
        <v>69</v>
      </c>
      <c r="B44" s="18" t="s">
        <v>12</v>
      </c>
      <c r="C44" s="19" t="s">
        <v>558</v>
      </c>
      <c r="D44" s="20" t="s">
        <v>559</v>
      </c>
      <c r="E44" s="21" t="s">
        <v>13</v>
      </c>
      <c r="F44" s="20" t="s">
        <v>311</v>
      </c>
      <c r="G44" s="20" t="s">
        <v>560</v>
      </c>
      <c r="H44" s="20" t="s">
        <v>157</v>
      </c>
      <c r="I44" s="20" t="s">
        <v>561</v>
      </c>
      <c r="J44" s="20" t="s">
        <v>407</v>
      </c>
      <c r="K44" s="20" t="s">
        <v>562</v>
      </c>
      <c r="L44" s="22">
        <v>2000.0</v>
      </c>
      <c r="M44" s="27">
        <v>5500.0</v>
      </c>
      <c r="N44" s="26">
        <v>5500.0</v>
      </c>
      <c r="O44" s="25">
        <f t="shared" si="1"/>
        <v>0.003636363636</v>
      </c>
      <c r="P44" s="26">
        <f t="shared" si="3"/>
        <v>-3500</v>
      </c>
      <c r="Q44" s="26">
        <f t="shared" si="2"/>
        <v>-13500</v>
      </c>
      <c r="R44" s="20"/>
      <c r="S44" s="20"/>
      <c r="T44" s="20"/>
      <c r="U44" s="20"/>
      <c r="V44" s="20"/>
    </row>
    <row r="45" ht="12.75" customHeight="1">
      <c r="A45" s="17" t="s">
        <v>73</v>
      </c>
      <c r="B45" s="18" t="s">
        <v>12</v>
      </c>
      <c r="C45" s="19" t="s">
        <v>563</v>
      </c>
      <c r="D45" s="20" t="s">
        <v>564</v>
      </c>
      <c r="E45" s="21" t="s">
        <v>13</v>
      </c>
      <c r="F45" s="20" t="s">
        <v>311</v>
      </c>
      <c r="G45" s="20" t="s">
        <v>565</v>
      </c>
      <c r="H45" s="20" t="s">
        <v>566</v>
      </c>
      <c r="I45" s="20" t="s">
        <v>251</v>
      </c>
      <c r="J45" s="20" t="s">
        <v>407</v>
      </c>
      <c r="K45" s="20" t="s">
        <v>567</v>
      </c>
      <c r="L45" s="22">
        <v>2000.0</v>
      </c>
      <c r="M45" s="27">
        <v>10000.0</v>
      </c>
      <c r="N45" s="31">
        <v>10000.0</v>
      </c>
      <c r="O45" s="25">
        <f t="shared" si="1"/>
        <v>0.002</v>
      </c>
      <c r="P45" s="26">
        <f t="shared" si="3"/>
        <v>-8000</v>
      </c>
      <c r="Q45" s="26">
        <f t="shared" si="2"/>
        <v>-18000</v>
      </c>
      <c r="R45" s="20"/>
      <c r="S45" s="20"/>
      <c r="T45" s="20"/>
      <c r="U45" s="20"/>
      <c r="V45" s="20"/>
    </row>
    <row r="46" ht="12.75" customHeight="1">
      <c r="A46" s="17" t="s">
        <v>79</v>
      </c>
      <c r="B46" s="18" t="s">
        <v>12</v>
      </c>
      <c r="C46" s="19" t="s">
        <v>568</v>
      </c>
      <c r="D46" s="20" t="s">
        <v>569</v>
      </c>
      <c r="E46" s="21" t="s">
        <v>11</v>
      </c>
      <c r="F46" s="20" t="s">
        <v>311</v>
      </c>
      <c r="G46" s="20" t="s">
        <v>570</v>
      </c>
      <c r="H46" s="20" t="s">
        <v>550</v>
      </c>
      <c r="I46" s="20" t="s">
        <v>571</v>
      </c>
      <c r="J46" s="20" t="s">
        <v>572</v>
      </c>
      <c r="K46" s="20" t="s">
        <v>573</v>
      </c>
      <c r="L46" s="22">
        <v>2000.0</v>
      </c>
      <c r="M46" s="28">
        <v>5000.0</v>
      </c>
      <c r="N46" s="24">
        <v>5000.0</v>
      </c>
      <c r="O46" s="25">
        <f t="shared" si="1"/>
        <v>0.004</v>
      </c>
      <c r="P46" s="26">
        <f t="shared" si="3"/>
        <v>-3000</v>
      </c>
      <c r="Q46" s="26">
        <f t="shared" si="2"/>
        <v>-13000</v>
      </c>
      <c r="R46" s="20"/>
      <c r="S46" s="20"/>
      <c r="T46" s="20"/>
      <c r="U46" s="20"/>
      <c r="V46" s="20"/>
    </row>
    <row r="47" ht="12.75" customHeight="1">
      <c r="A47" s="17" t="s">
        <v>83</v>
      </c>
      <c r="B47" s="18" t="s">
        <v>12</v>
      </c>
      <c r="C47" s="19" t="s">
        <v>574</v>
      </c>
      <c r="D47" s="20" t="s">
        <v>575</v>
      </c>
      <c r="E47" s="21" t="s">
        <v>13</v>
      </c>
      <c r="F47" s="20" t="s">
        <v>311</v>
      </c>
      <c r="G47" s="20" t="s">
        <v>576</v>
      </c>
      <c r="H47" s="20" t="s">
        <v>577</v>
      </c>
      <c r="I47" s="20" t="s">
        <v>578</v>
      </c>
      <c r="J47" s="20" t="s">
        <v>579</v>
      </c>
      <c r="K47" s="20" t="s">
        <v>580</v>
      </c>
      <c r="L47" s="22">
        <v>2000.0</v>
      </c>
      <c r="M47" s="23" t="s">
        <v>581</v>
      </c>
      <c r="N47" s="24">
        <v>7800.0</v>
      </c>
      <c r="O47" s="25">
        <f t="shared" si="1"/>
        <v>0.002564102564</v>
      </c>
      <c r="P47" s="26">
        <f t="shared" si="3"/>
        <v>-5800</v>
      </c>
      <c r="Q47" s="26">
        <f t="shared" si="2"/>
        <v>-15800</v>
      </c>
      <c r="R47" s="20"/>
      <c r="S47" s="20"/>
      <c r="T47" s="20"/>
      <c r="U47" s="20"/>
      <c r="V47" s="20"/>
    </row>
    <row r="48" ht="12.75" customHeight="1">
      <c r="A48" s="17" t="s">
        <v>107</v>
      </c>
      <c r="B48" s="18" t="s">
        <v>12</v>
      </c>
      <c r="C48" s="19" t="s">
        <v>582</v>
      </c>
      <c r="D48" s="20" t="s">
        <v>583</v>
      </c>
      <c r="E48" s="21" t="s">
        <v>11</v>
      </c>
      <c r="F48" s="20" t="s">
        <v>358</v>
      </c>
      <c r="G48" s="20" t="s">
        <v>584</v>
      </c>
      <c r="H48" s="20" t="s">
        <v>360</v>
      </c>
      <c r="I48" s="20" t="s">
        <v>585</v>
      </c>
      <c r="J48" s="20" t="s">
        <v>586</v>
      </c>
      <c r="K48" s="20" t="s">
        <v>587</v>
      </c>
      <c r="L48" s="22">
        <v>2000.0</v>
      </c>
      <c r="M48" s="28">
        <v>7000.0</v>
      </c>
      <c r="N48" s="24">
        <v>7000.0</v>
      </c>
      <c r="O48" s="25">
        <f t="shared" si="1"/>
        <v>0.002857142857</v>
      </c>
      <c r="P48" s="26">
        <f t="shared" si="3"/>
        <v>-5000</v>
      </c>
      <c r="Q48" s="26">
        <f t="shared" si="2"/>
        <v>-15000</v>
      </c>
      <c r="R48" s="20"/>
      <c r="S48" s="20"/>
      <c r="T48" s="20"/>
      <c r="U48" s="20"/>
      <c r="V48" s="20"/>
    </row>
    <row r="49" ht="12.75" customHeight="1">
      <c r="A49" s="17" t="s">
        <v>139</v>
      </c>
      <c r="B49" s="18" t="s">
        <v>12</v>
      </c>
      <c r="C49" s="19" t="s">
        <v>588</v>
      </c>
      <c r="D49" s="20" t="s">
        <v>589</v>
      </c>
      <c r="E49" s="21" t="s">
        <v>13</v>
      </c>
      <c r="F49" s="20" t="s">
        <v>311</v>
      </c>
      <c r="G49" s="20" t="s">
        <v>590</v>
      </c>
      <c r="H49" s="20" t="s">
        <v>141</v>
      </c>
      <c r="I49" s="20" t="s">
        <v>16</v>
      </c>
      <c r="J49" s="20" t="s">
        <v>362</v>
      </c>
      <c r="K49" s="20" t="s">
        <v>419</v>
      </c>
      <c r="L49" s="22">
        <v>2000.0</v>
      </c>
      <c r="M49" s="28">
        <v>5000.0</v>
      </c>
      <c r="N49" s="24">
        <v>5000.0</v>
      </c>
      <c r="O49" s="25">
        <f t="shared" si="1"/>
        <v>0.004</v>
      </c>
      <c r="P49" s="26">
        <f t="shared" si="3"/>
        <v>-3000</v>
      </c>
      <c r="Q49" s="26">
        <f t="shared" si="2"/>
        <v>-13000</v>
      </c>
      <c r="R49" s="20"/>
      <c r="S49" s="20"/>
      <c r="T49" s="20"/>
      <c r="U49" s="20"/>
      <c r="V49" s="20"/>
    </row>
    <row r="50" ht="12.75" customHeight="1">
      <c r="A50" s="17" t="s">
        <v>159</v>
      </c>
      <c r="B50" s="18" t="s">
        <v>14</v>
      </c>
      <c r="C50" s="19" t="s">
        <v>591</v>
      </c>
      <c r="D50" s="20" t="s">
        <v>592</v>
      </c>
      <c r="E50" s="21" t="s">
        <v>11</v>
      </c>
      <c r="F50" s="20" t="s">
        <v>311</v>
      </c>
      <c r="G50" s="20" t="s">
        <v>593</v>
      </c>
      <c r="H50" s="20" t="s">
        <v>393</v>
      </c>
      <c r="I50" s="20" t="s">
        <v>371</v>
      </c>
      <c r="J50" s="20" t="s">
        <v>395</v>
      </c>
      <c r="K50" s="20" t="s">
        <v>539</v>
      </c>
      <c r="L50" s="22">
        <v>2000.0</v>
      </c>
      <c r="M50" s="28">
        <v>5000.0</v>
      </c>
      <c r="N50" s="24">
        <v>5000.0</v>
      </c>
      <c r="O50" s="25">
        <f t="shared" si="1"/>
        <v>0.004</v>
      </c>
      <c r="P50" s="26">
        <f t="shared" si="3"/>
        <v>-3000</v>
      </c>
      <c r="Q50" s="26">
        <f t="shared" si="2"/>
        <v>-13000</v>
      </c>
      <c r="R50" s="20"/>
      <c r="S50" s="20"/>
      <c r="T50" s="20"/>
      <c r="U50" s="20"/>
      <c r="V50" s="20"/>
    </row>
    <row r="51" ht="12.75" customHeight="1">
      <c r="A51" s="17" t="s">
        <v>211</v>
      </c>
      <c r="B51" s="18" t="s">
        <v>12</v>
      </c>
      <c r="C51" s="19" t="s">
        <v>594</v>
      </c>
      <c r="D51" s="20" t="s">
        <v>595</v>
      </c>
      <c r="E51" s="21" t="s">
        <v>13</v>
      </c>
      <c r="F51" s="20" t="s">
        <v>311</v>
      </c>
      <c r="G51" s="20" t="s">
        <v>596</v>
      </c>
      <c r="H51" s="20" t="s">
        <v>424</v>
      </c>
      <c r="I51" s="20" t="s">
        <v>597</v>
      </c>
      <c r="J51" s="20" t="s">
        <v>551</v>
      </c>
      <c r="K51" s="20" t="s">
        <v>402</v>
      </c>
      <c r="L51" s="22">
        <v>2000.0</v>
      </c>
      <c r="M51" s="28">
        <v>5000.0</v>
      </c>
      <c r="N51" s="24">
        <v>5000.0</v>
      </c>
      <c r="O51" s="25">
        <f t="shared" si="1"/>
        <v>0.004</v>
      </c>
      <c r="P51" s="26">
        <f t="shared" si="3"/>
        <v>-3000</v>
      </c>
      <c r="Q51" s="26">
        <f t="shared" si="2"/>
        <v>-13000</v>
      </c>
      <c r="R51" s="20"/>
      <c r="S51" s="20"/>
      <c r="T51" s="20"/>
      <c r="U51" s="20"/>
      <c r="V51" s="20"/>
    </row>
    <row r="52" ht="12.75" customHeight="1">
      <c r="A52" s="17" t="s">
        <v>231</v>
      </c>
      <c r="B52" s="18" t="s">
        <v>12</v>
      </c>
      <c r="C52" s="19" t="s">
        <v>598</v>
      </c>
      <c r="D52" s="20" t="s">
        <v>599</v>
      </c>
      <c r="E52" s="21" t="s">
        <v>13</v>
      </c>
      <c r="F52" s="20" t="s">
        <v>311</v>
      </c>
      <c r="G52" s="20" t="s">
        <v>600</v>
      </c>
      <c r="H52" s="20" t="s">
        <v>223</v>
      </c>
      <c r="I52" s="20" t="s">
        <v>16</v>
      </c>
      <c r="J52" s="20" t="s">
        <v>551</v>
      </c>
      <c r="K52" s="20" t="s">
        <v>601</v>
      </c>
      <c r="L52" s="22">
        <v>2000.0</v>
      </c>
      <c r="M52" s="23" t="s">
        <v>540</v>
      </c>
      <c r="N52" s="24">
        <v>10200.0</v>
      </c>
      <c r="O52" s="25">
        <f t="shared" si="1"/>
        <v>0.001960784314</v>
      </c>
      <c r="P52" s="26">
        <f t="shared" si="3"/>
        <v>-8200</v>
      </c>
      <c r="Q52" s="26">
        <f t="shared" si="2"/>
        <v>-18200</v>
      </c>
      <c r="R52" s="20"/>
      <c r="S52" s="20"/>
      <c r="T52" s="20"/>
      <c r="U52" s="20"/>
      <c r="V52" s="20"/>
    </row>
    <row r="53" ht="12.75" customHeight="1">
      <c r="A53" s="17" t="s">
        <v>239</v>
      </c>
      <c r="B53" s="18" t="s">
        <v>12</v>
      </c>
      <c r="C53" s="19" t="s">
        <v>602</v>
      </c>
      <c r="D53" s="20" t="s">
        <v>603</v>
      </c>
      <c r="E53" s="21" t="s">
        <v>13</v>
      </c>
      <c r="F53" s="20" t="s">
        <v>311</v>
      </c>
      <c r="G53" s="20" t="s">
        <v>604</v>
      </c>
      <c r="H53" s="20" t="s">
        <v>347</v>
      </c>
      <c r="I53" s="20" t="s">
        <v>241</v>
      </c>
      <c r="J53" s="20" t="s">
        <v>605</v>
      </c>
      <c r="K53" s="20" t="s">
        <v>606</v>
      </c>
      <c r="L53" s="22">
        <v>2000.0</v>
      </c>
      <c r="M53" s="28">
        <v>10000.0</v>
      </c>
      <c r="N53" s="24">
        <v>10000.0</v>
      </c>
      <c r="O53" s="25">
        <f t="shared" si="1"/>
        <v>0.002</v>
      </c>
      <c r="P53" s="26">
        <f t="shared" si="3"/>
        <v>-8000</v>
      </c>
      <c r="Q53" s="26">
        <f t="shared" si="2"/>
        <v>-18000</v>
      </c>
      <c r="R53" s="20"/>
      <c r="S53" s="20"/>
      <c r="T53" s="20"/>
      <c r="U53" s="20"/>
      <c r="V53" s="20"/>
    </row>
    <row r="54" ht="12.75" customHeight="1">
      <c r="A54" s="17" t="s">
        <v>249</v>
      </c>
      <c r="B54" s="18" t="s">
        <v>12</v>
      </c>
      <c r="C54" s="19" t="s">
        <v>607</v>
      </c>
      <c r="D54" s="20" t="s">
        <v>608</v>
      </c>
      <c r="E54" s="21" t="s">
        <v>13</v>
      </c>
      <c r="F54" s="20" t="s">
        <v>311</v>
      </c>
      <c r="G54" s="20" t="s">
        <v>609</v>
      </c>
      <c r="H54" s="20" t="s">
        <v>187</v>
      </c>
      <c r="I54" s="20" t="s">
        <v>597</v>
      </c>
      <c r="J54" s="20" t="s">
        <v>610</v>
      </c>
      <c r="K54" s="20" t="s">
        <v>562</v>
      </c>
      <c r="L54" s="22">
        <v>2000.0</v>
      </c>
      <c r="M54" s="28">
        <v>17500.0</v>
      </c>
      <c r="N54" s="24">
        <v>17500.0</v>
      </c>
      <c r="O54" s="25">
        <f t="shared" si="1"/>
        <v>0.001142857143</v>
      </c>
      <c r="P54" s="26">
        <f t="shared" si="3"/>
        <v>-15500</v>
      </c>
      <c r="Q54" s="26">
        <f t="shared" si="2"/>
        <v>-25500</v>
      </c>
      <c r="R54" s="20"/>
      <c r="S54" s="20"/>
      <c r="T54" s="20"/>
      <c r="U54" s="20"/>
      <c r="V54" s="20"/>
    </row>
    <row r="55" ht="12.75" customHeight="1">
      <c r="A55" s="17" t="s">
        <v>265</v>
      </c>
      <c r="B55" s="18" t="s">
        <v>12</v>
      </c>
      <c r="C55" s="19" t="s">
        <v>611</v>
      </c>
      <c r="D55" s="20" t="s">
        <v>612</v>
      </c>
      <c r="E55" s="21" t="s">
        <v>11</v>
      </c>
      <c r="F55" s="20" t="s">
        <v>311</v>
      </c>
      <c r="G55" s="20" t="s">
        <v>613</v>
      </c>
      <c r="H55" s="20" t="s">
        <v>447</v>
      </c>
      <c r="I55" s="20" t="s">
        <v>169</v>
      </c>
      <c r="J55" s="20" t="s">
        <v>501</v>
      </c>
      <c r="K55" s="20" t="s">
        <v>343</v>
      </c>
      <c r="L55" s="22">
        <v>2000.0</v>
      </c>
      <c r="M55" s="21">
        <v>12500.0</v>
      </c>
      <c r="N55" s="24">
        <v>12500.0</v>
      </c>
      <c r="O55" s="25">
        <f t="shared" si="1"/>
        <v>0.0016</v>
      </c>
      <c r="P55" s="26">
        <f t="shared" si="3"/>
        <v>-10500</v>
      </c>
      <c r="Q55" s="26">
        <f t="shared" si="2"/>
        <v>-20500</v>
      </c>
      <c r="R55" s="20"/>
      <c r="S55" s="20"/>
      <c r="T55" s="20"/>
      <c r="U55" s="20"/>
      <c r="V55" s="20"/>
    </row>
    <row r="56" ht="12.75" customHeight="1">
      <c r="A56" s="17" t="s">
        <v>51</v>
      </c>
      <c r="B56" s="18" t="s">
        <v>12</v>
      </c>
      <c r="C56" s="19" t="s">
        <v>614</v>
      </c>
      <c r="D56" s="20" t="s">
        <v>615</v>
      </c>
      <c r="E56" s="21" t="s">
        <v>13</v>
      </c>
      <c r="F56" s="20" t="s">
        <v>311</v>
      </c>
      <c r="G56" s="20" t="s">
        <v>616</v>
      </c>
      <c r="H56" s="20" t="s">
        <v>141</v>
      </c>
      <c r="I56" s="20" t="s">
        <v>617</v>
      </c>
      <c r="J56" s="20" t="s">
        <v>618</v>
      </c>
      <c r="K56" s="20" t="s">
        <v>619</v>
      </c>
      <c r="L56" s="22">
        <v>2500.0</v>
      </c>
      <c r="M56" s="23" t="s">
        <v>620</v>
      </c>
      <c r="N56" s="24">
        <v>9600.0</v>
      </c>
      <c r="O56" s="25">
        <f t="shared" si="1"/>
        <v>0.002604166667</v>
      </c>
      <c r="P56" s="26">
        <f t="shared" si="3"/>
        <v>-7100</v>
      </c>
      <c r="Q56" s="26">
        <f t="shared" si="2"/>
        <v>-17100</v>
      </c>
      <c r="R56" s="20"/>
      <c r="S56" s="20"/>
      <c r="T56" s="20"/>
      <c r="U56" s="20"/>
      <c r="V56" s="20"/>
    </row>
    <row r="57" ht="12.75" customHeight="1">
      <c r="A57" s="17" t="s">
        <v>91</v>
      </c>
      <c r="B57" s="18" t="s">
        <v>12</v>
      </c>
      <c r="C57" s="19" t="s">
        <v>621</v>
      </c>
      <c r="D57" s="20" t="s">
        <v>622</v>
      </c>
      <c r="E57" s="21" t="s">
        <v>11</v>
      </c>
      <c r="F57" s="20" t="s">
        <v>311</v>
      </c>
      <c r="G57" s="20" t="s">
        <v>623</v>
      </c>
      <c r="H57" s="20" t="s">
        <v>335</v>
      </c>
      <c r="I57" s="20" t="s">
        <v>157</v>
      </c>
      <c r="J57" s="20" t="s">
        <v>624</v>
      </c>
      <c r="K57" s="20" t="s">
        <v>625</v>
      </c>
      <c r="L57" s="22">
        <v>2500.0</v>
      </c>
      <c r="M57" s="28">
        <v>5000.0</v>
      </c>
      <c r="N57" s="24">
        <v>5000.0</v>
      </c>
      <c r="O57" s="25">
        <f t="shared" si="1"/>
        <v>0.005</v>
      </c>
      <c r="P57" s="26">
        <f t="shared" si="3"/>
        <v>-2500</v>
      </c>
      <c r="Q57" s="26">
        <f t="shared" si="2"/>
        <v>-12500</v>
      </c>
      <c r="R57" s="20"/>
      <c r="S57" s="20"/>
      <c r="T57" s="20"/>
      <c r="U57" s="20"/>
      <c r="V57" s="20"/>
    </row>
    <row r="58" ht="12.75" customHeight="1">
      <c r="A58" s="17" t="s">
        <v>91</v>
      </c>
      <c r="B58" s="18" t="s">
        <v>12</v>
      </c>
      <c r="C58" s="19" t="s">
        <v>626</v>
      </c>
      <c r="D58" s="20" t="s">
        <v>627</v>
      </c>
      <c r="E58" s="21" t="s">
        <v>13</v>
      </c>
      <c r="F58" s="20" t="s">
        <v>311</v>
      </c>
      <c r="G58" s="20" t="s">
        <v>628</v>
      </c>
      <c r="H58" s="20" t="s">
        <v>335</v>
      </c>
      <c r="I58" s="20" t="s">
        <v>131</v>
      </c>
      <c r="J58" s="20" t="s">
        <v>629</v>
      </c>
      <c r="K58" s="20" t="s">
        <v>630</v>
      </c>
      <c r="L58" s="22">
        <v>2500.0</v>
      </c>
      <c r="M58" s="28">
        <v>5000.0</v>
      </c>
      <c r="N58" s="24">
        <v>5000.0</v>
      </c>
      <c r="O58" s="25">
        <f t="shared" si="1"/>
        <v>0.005</v>
      </c>
      <c r="P58" s="26">
        <f t="shared" si="3"/>
        <v>-2500</v>
      </c>
      <c r="Q58" s="26">
        <f t="shared" si="2"/>
        <v>-12500</v>
      </c>
      <c r="R58" s="20"/>
      <c r="S58" s="20"/>
      <c r="T58" s="20"/>
      <c r="U58" s="20"/>
      <c r="V58" s="20"/>
    </row>
    <row r="59" ht="12.75" customHeight="1">
      <c r="A59" s="17" t="s">
        <v>139</v>
      </c>
      <c r="B59" s="18" t="s">
        <v>12</v>
      </c>
      <c r="C59" s="19" t="s">
        <v>631</v>
      </c>
      <c r="D59" s="20" t="s">
        <v>632</v>
      </c>
      <c r="E59" s="21" t="s">
        <v>13</v>
      </c>
      <c r="F59" s="20" t="s">
        <v>311</v>
      </c>
      <c r="G59" s="20" t="s">
        <v>633</v>
      </c>
      <c r="H59" s="20" t="s">
        <v>141</v>
      </c>
      <c r="I59" s="20" t="s">
        <v>336</v>
      </c>
      <c r="J59" s="20" t="s">
        <v>412</v>
      </c>
      <c r="K59" s="20" t="s">
        <v>634</v>
      </c>
      <c r="L59" s="22">
        <v>2500.0</v>
      </c>
      <c r="M59" s="28">
        <v>5000.0</v>
      </c>
      <c r="N59" s="24">
        <v>5000.0</v>
      </c>
      <c r="O59" s="25">
        <f t="shared" si="1"/>
        <v>0.005</v>
      </c>
      <c r="P59" s="26">
        <f t="shared" si="3"/>
        <v>-2500</v>
      </c>
      <c r="Q59" s="26">
        <f t="shared" si="2"/>
        <v>-12500</v>
      </c>
      <c r="R59" s="20"/>
      <c r="S59" s="20"/>
      <c r="T59" s="20"/>
      <c r="U59" s="20"/>
      <c r="V59" s="20"/>
    </row>
    <row r="60" ht="12.75" customHeight="1">
      <c r="A60" s="17" t="s">
        <v>167</v>
      </c>
      <c r="B60" s="18" t="s">
        <v>12</v>
      </c>
      <c r="C60" s="19" t="s">
        <v>635</v>
      </c>
      <c r="D60" s="20" t="s">
        <v>636</v>
      </c>
      <c r="E60" s="21" t="s">
        <v>11</v>
      </c>
      <c r="F60" s="20" t="s">
        <v>422</v>
      </c>
      <c r="G60" s="20" t="s">
        <v>637</v>
      </c>
      <c r="H60" s="20" t="s">
        <v>141</v>
      </c>
      <c r="I60" s="20" t="s">
        <v>638</v>
      </c>
      <c r="J60" s="20" t="s">
        <v>639</v>
      </c>
      <c r="K60" s="20" t="s">
        <v>640</v>
      </c>
      <c r="L60" s="22">
        <v>2500.0</v>
      </c>
      <c r="M60" s="28">
        <v>10000.0</v>
      </c>
      <c r="N60" s="24">
        <v>10000.0</v>
      </c>
      <c r="O60" s="25">
        <f t="shared" si="1"/>
        <v>0.0025</v>
      </c>
      <c r="P60" s="26">
        <f t="shared" si="3"/>
        <v>-7500</v>
      </c>
      <c r="Q60" s="26">
        <f t="shared" si="2"/>
        <v>-17500</v>
      </c>
      <c r="R60" s="20"/>
      <c r="S60" s="20"/>
      <c r="T60" s="20"/>
      <c r="U60" s="20"/>
      <c r="V60" s="20"/>
    </row>
    <row r="61" ht="12.75" customHeight="1">
      <c r="A61" s="17" t="s">
        <v>179</v>
      </c>
      <c r="B61" s="18" t="s">
        <v>12</v>
      </c>
      <c r="C61" s="19" t="s">
        <v>641</v>
      </c>
      <c r="D61" s="20" t="s">
        <v>642</v>
      </c>
      <c r="E61" s="21" t="s">
        <v>13</v>
      </c>
      <c r="F61" s="20" t="s">
        <v>311</v>
      </c>
      <c r="G61" s="20" t="s">
        <v>643</v>
      </c>
      <c r="H61" s="20" t="s">
        <v>157</v>
      </c>
      <c r="I61" s="20" t="s">
        <v>644</v>
      </c>
      <c r="J61" s="20" t="s">
        <v>322</v>
      </c>
      <c r="K61" s="20" t="s">
        <v>645</v>
      </c>
      <c r="L61" s="22">
        <v>2500.0</v>
      </c>
      <c r="M61" s="28">
        <v>6000.0</v>
      </c>
      <c r="N61" s="24">
        <v>6000.0</v>
      </c>
      <c r="O61" s="25">
        <f t="shared" si="1"/>
        <v>0.004166666667</v>
      </c>
      <c r="P61" s="26">
        <f t="shared" si="3"/>
        <v>-3500</v>
      </c>
      <c r="Q61" s="26">
        <f t="shared" si="2"/>
        <v>-13500</v>
      </c>
      <c r="R61" s="20"/>
      <c r="S61" s="20"/>
      <c r="T61" s="20"/>
      <c r="U61" s="20"/>
      <c r="V61" s="20"/>
    </row>
    <row r="62" ht="12.75" customHeight="1">
      <c r="A62" s="17" t="s">
        <v>201</v>
      </c>
      <c r="B62" s="18" t="s">
        <v>12</v>
      </c>
      <c r="C62" s="19" t="s">
        <v>646</v>
      </c>
      <c r="D62" s="20" t="s">
        <v>647</v>
      </c>
      <c r="E62" s="21" t="s">
        <v>13</v>
      </c>
      <c r="F62" s="20" t="s">
        <v>311</v>
      </c>
      <c r="G62" s="20" t="s">
        <v>648</v>
      </c>
      <c r="H62" s="20" t="s">
        <v>141</v>
      </c>
      <c r="I62" s="20" t="s">
        <v>649</v>
      </c>
      <c r="J62" s="20" t="s">
        <v>618</v>
      </c>
      <c r="K62" s="20" t="s">
        <v>650</v>
      </c>
      <c r="L62" s="22">
        <v>2500.0</v>
      </c>
      <c r="M62" s="29">
        <v>12500.0</v>
      </c>
      <c r="N62" s="26">
        <v>12500.0</v>
      </c>
      <c r="O62" s="25">
        <f t="shared" si="1"/>
        <v>0.002</v>
      </c>
      <c r="P62" s="26">
        <f t="shared" si="3"/>
        <v>-10000</v>
      </c>
      <c r="Q62" s="26">
        <f t="shared" si="2"/>
        <v>-20000</v>
      </c>
      <c r="R62" s="20"/>
      <c r="S62" s="20"/>
      <c r="T62" s="20"/>
      <c r="U62" s="20"/>
      <c r="V62" s="20"/>
    </row>
    <row r="63" ht="12.75" customHeight="1">
      <c r="A63" s="17" t="s">
        <v>209</v>
      </c>
      <c r="B63" s="18" t="s">
        <v>12</v>
      </c>
      <c r="C63" s="19" t="s">
        <v>651</v>
      </c>
      <c r="D63" s="20" t="s">
        <v>652</v>
      </c>
      <c r="E63" s="21" t="s">
        <v>11</v>
      </c>
      <c r="F63" s="20" t="s">
        <v>311</v>
      </c>
      <c r="G63" s="20" t="s">
        <v>653</v>
      </c>
      <c r="H63" s="20" t="s">
        <v>133</v>
      </c>
      <c r="I63" s="20" t="s">
        <v>654</v>
      </c>
      <c r="J63" s="20" t="s">
        <v>655</v>
      </c>
      <c r="K63" s="20" t="s">
        <v>656</v>
      </c>
      <c r="L63" s="22">
        <v>2500.0</v>
      </c>
      <c r="M63" s="32">
        <v>12500.0</v>
      </c>
      <c r="N63" s="24">
        <v>12500.0</v>
      </c>
      <c r="O63" s="25">
        <f t="shared" si="1"/>
        <v>0.002</v>
      </c>
      <c r="P63" s="26">
        <f t="shared" si="3"/>
        <v>-10000</v>
      </c>
      <c r="Q63" s="26">
        <f t="shared" si="2"/>
        <v>-20000</v>
      </c>
      <c r="R63" s="20"/>
      <c r="S63" s="20"/>
      <c r="T63" s="20"/>
      <c r="U63" s="20"/>
      <c r="V63" s="20"/>
    </row>
    <row r="64" ht="12.75" customHeight="1">
      <c r="A64" s="17" t="s">
        <v>265</v>
      </c>
      <c r="B64" s="18" t="s">
        <v>12</v>
      </c>
      <c r="C64" s="19" t="s">
        <v>657</v>
      </c>
      <c r="D64" s="20" t="s">
        <v>658</v>
      </c>
      <c r="E64" s="21" t="s">
        <v>11</v>
      </c>
      <c r="F64" s="20" t="s">
        <v>311</v>
      </c>
      <c r="G64" s="20" t="s">
        <v>659</v>
      </c>
      <c r="H64" s="20" t="s">
        <v>447</v>
      </c>
      <c r="I64" s="20" t="s">
        <v>459</v>
      </c>
      <c r="J64" s="20" t="s">
        <v>407</v>
      </c>
      <c r="K64" s="20" t="s">
        <v>408</v>
      </c>
      <c r="L64" s="22">
        <v>2500.0</v>
      </c>
      <c r="M64" s="21">
        <v>12500.0</v>
      </c>
      <c r="N64" s="24">
        <v>12500.0</v>
      </c>
      <c r="O64" s="25">
        <f t="shared" si="1"/>
        <v>0.002</v>
      </c>
      <c r="P64" s="26">
        <f t="shared" si="3"/>
        <v>-10000</v>
      </c>
      <c r="Q64" s="26">
        <f t="shared" si="2"/>
        <v>-20000</v>
      </c>
      <c r="R64" s="20"/>
      <c r="S64" s="20"/>
      <c r="T64" s="20"/>
      <c r="U64" s="20"/>
      <c r="V64" s="20"/>
    </row>
    <row r="65" ht="12.75" customHeight="1">
      <c r="A65" s="33" t="s">
        <v>23</v>
      </c>
      <c r="B65" s="21" t="s">
        <v>17</v>
      </c>
      <c r="C65" s="34">
        <v>564.0</v>
      </c>
      <c r="D65" s="20" t="s">
        <v>660</v>
      </c>
      <c r="E65" s="21" t="s">
        <v>13</v>
      </c>
      <c r="F65" s="35" t="s">
        <v>661</v>
      </c>
      <c r="G65" s="35" t="s">
        <v>662</v>
      </c>
      <c r="H65" s="20"/>
      <c r="I65" s="20"/>
      <c r="J65" s="35" t="s">
        <v>663</v>
      </c>
      <c r="K65" s="35" t="s">
        <v>664</v>
      </c>
      <c r="L65" s="22">
        <v>3000.0</v>
      </c>
      <c r="M65" s="36"/>
      <c r="N65" s="24">
        <v>5000.0</v>
      </c>
      <c r="O65" s="25">
        <f t="shared" si="1"/>
        <v>0.006</v>
      </c>
      <c r="P65" s="26">
        <v>3000.0</v>
      </c>
      <c r="Q65" s="26">
        <f t="shared" si="2"/>
        <v>-12000</v>
      </c>
      <c r="R65" s="20"/>
      <c r="S65" s="20"/>
      <c r="T65" s="20"/>
      <c r="U65" s="20"/>
      <c r="V65" s="20"/>
    </row>
    <row r="66" ht="12.75" customHeight="1">
      <c r="A66" s="17" t="s">
        <v>29</v>
      </c>
      <c r="B66" s="18" t="s">
        <v>14</v>
      </c>
      <c r="C66" s="19" t="s">
        <v>665</v>
      </c>
      <c r="D66" s="20" t="s">
        <v>666</v>
      </c>
      <c r="E66" s="21" t="s">
        <v>11</v>
      </c>
      <c r="F66" s="20" t="s">
        <v>311</v>
      </c>
      <c r="G66" s="20" t="s">
        <v>667</v>
      </c>
      <c r="H66" s="20" t="s">
        <v>157</v>
      </c>
      <c r="I66" s="20" t="s">
        <v>83</v>
      </c>
      <c r="J66" s="20" t="s">
        <v>668</v>
      </c>
      <c r="K66" s="20" t="s">
        <v>367</v>
      </c>
      <c r="L66" s="22">
        <v>3000.0</v>
      </c>
      <c r="M66" s="23" t="s">
        <v>669</v>
      </c>
      <c r="N66" s="24">
        <v>15000.0</v>
      </c>
      <c r="O66" s="25">
        <f t="shared" si="1"/>
        <v>0.002</v>
      </c>
      <c r="P66" s="26">
        <f t="shared" ref="P66:P72" si="4">sum(L66-N66)</f>
        <v>-12000</v>
      </c>
      <c r="Q66" s="26">
        <f t="shared" si="2"/>
        <v>-22000</v>
      </c>
      <c r="R66" s="20"/>
      <c r="S66" s="20"/>
      <c r="T66" s="20"/>
      <c r="U66" s="20"/>
      <c r="V66" s="20"/>
    </row>
    <row r="67" ht="12.75" customHeight="1">
      <c r="A67" s="17" t="s">
        <v>39</v>
      </c>
      <c r="B67" s="18" t="s">
        <v>12</v>
      </c>
      <c r="C67" s="19" t="s">
        <v>670</v>
      </c>
      <c r="D67" s="20" t="s">
        <v>671</v>
      </c>
      <c r="E67" s="21" t="s">
        <v>13</v>
      </c>
      <c r="F67" s="20" t="s">
        <v>311</v>
      </c>
      <c r="G67" s="20" t="s">
        <v>672</v>
      </c>
      <c r="H67" s="20" t="s">
        <v>537</v>
      </c>
      <c r="I67" s="20" t="s">
        <v>644</v>
      </c>
      <c r="J67" s="20" t="s">
        <v>673</v>
      </c>
      <c r="K67" s="20" t="s">
        <v>316</v>
      </c>
      <c r="L67" s="22">
        <v>3000.0</v>
      </c>
      <c r="M67" s="23" t="s">
        <v>443</v>
      </c>
      <c r="N67" s="24">
        <v>12000.0</v>
      </c>
      <c r="O67" s="25">
        <f t="shared" si="1"/>
        <v>0.0025</v>
      </c>
      <c r="P67" s="26">
        <f t="shared" si="4"/>
        <v>-9000</v>
      </c>
      <c r="Q67" s="26">
        <f t="shared" si="2"/>
        <v>-19000</v>
      </c>
      <c r="R67" s="20"/>
      <c r="S67" s="20"/>
      <c r="T67" s="20"/>
      <c r="U67" s="20"/>
      <c r="V67" s="20"/>
    </row>
    <row r="68" ht="12.75" customHeight="1">
      <c r="A68" s="17" t="s">
        <v>67</v>
      </c>
      <c r="B68" s="18" t="s">
        <v>12</v>
      </c>
      <c r="C68" s="19" t="s">
        <v>674</v>
      </c>
      <c r="D68" s="20" t="s">
        <v>675</v>
      </c>
      <c r="E68" s="21" t="s">
        <v>13</v>
      </c>
      <c r="F68" s="20" t="s">
        <v>311</v>
      </c>
      <c r="G68" s="20" t="s">
        <v>676</v>
      </c>
      <c r="H68" s="20" t="s">
        <v>393</v>
      </c>
      <c r="I68" s="20" t="s">
        <v>169</v>
      </c>
      <c r="J68" s="20" t="s">
        <v>677</v>
      </c>
      <c r="K68" s="20" t="s">
        <v>678</v>
      </c>
      <c r="L68" s="22">
        <v>3000.0</v>
      </c>
      <c r="M68" s="28">
        <v>12500.0</v>
      </c>
      <c r="N68" s="24">
        <v>12500.0</v>
      </c>
      <c r="O68" s="25">
        <f t="shared" si="1"/>
        <v>0.0024</v>
      </c>
      <c r="P68" s="26">
        <f t="shared" si="4"/>
        <v>-9500</v>
      </c>
      <c r="Q68" s="26">
        <f t="shared" si="2"/>
        <v>-19500</v>
      </c>
      <c r="R68" s="20"/>
      <c r="S68" s="20"/>
      <c r="T68" s="20"/>
      <c r="U68" s="20"/>
      <c r="V68" s="20"/>
    </row>
    <row r="69" ht="12.75" customHeight="1">
      <c r="A69" s="17" t="s">
        <v>69</v>
      </c>
      <c r="B69" s="18" t="s">
        <v>12</v>
      </c>
      <c r="C69" s="19" t="s">
        <v>679</v>
      </c>
      <c r="D69" s="20" t="s">
        <v>680</v>
      </c>
      <c r="E69" s="21" t="s">
        <v>13</v>
      </c>
      <c r="F69" s="20" t="s">
        <v>311</v>
      </c>
      <c r="G69" s="20" t="s">
        <v>681</v>
      </c>
      <c r="H69" s="20" t="s">
        <v>157</v>
      </c>
      <c r="I69" s="20" t="s">
        <v>185</v>
      </c>
      <c r="J69" s="20" t="s">
        <v>629</v>
      </c>
      <c r="K69" s="20" t="s">
        <v>682</v>
      </c>
      <c r="L69" s="22">
        <v>3000.0</v>
      </c>
      <c r="M69" s="27">
        <v>5500.0</v>
      </c>
      <c r="N69" s="26">
        <v>5500.0</v>
      </c>
      <c r="O69" s="25">
        <f t="shared" si="1"/>
        <v>0.005454545455</v>
      </c>
      <c r="P69" s="26">
        <f t="shared" si="4"/>
        <v>-2500</v>
      </c>
      <c r="Q69" s="26">
        <f t="shared" si="2"/>
        <v>-12500</v>
      </c>
      <c r="R69" s="20"/>
      <c r="S69" s="20"/>
      <c r="T69" s="20"/>
      <c r="U69" s="20"/>
      <c r="V69" s="20"/>
    </row>
    <row r="70" ht="12.75" customHeight="1">
      <c r="A70" s="17" t="s">
        <v>73</v>
      </c>
      <c r="B70" s="18" t="s">
        <v>14</v>
      </c>
      <c r="C70" s="19" t="s">
        <v>683</v>
      </c>
      <c r="D70" s="20" t="s">
        <v>684</v>
      </c>
      <c r="E70" s="21" t="s">
        <v>13</v>
      </c>
      <c r="F70" s="20" t="s">
        <v>311</v>
      </c>
      <c r="G70" s="20" t="s">
        <v>685</v>
      </c>
      <c r="H70" s="20" t="s">
        <v>566</v>
      </c>
      <c r="I70" s="20" t="s">
        <v>161</v>
      </c>
      <c r="J70" s="20" t="s">
        <v>673</v>
      </c>
      <c r="K70" s="20" t="s">
        <v>686</v>
      </c>
      <c r="L70" s="22">
        <v>3000.0</v>
      </c>
      <c r="M70" s="27">
        <v>10000.0</v>
      </c>
      <c r="N70" s="31">
        <v>10000.0</v>
      </c>
      <c r="O70" s="25">
        <f t="shared" si="1"/>
        <v>0.003</v>
      </c>
      <c r="P70" s="26">
        <f t="shared" si="4"/>
        <v>-7000</v>
      </c>
      <c r="Q70" s="26">
        <f t="shared" si="2"/>
        <v>-17000</v>
      </c>
      <c r="R70" s="20"/>
      <c r="S70" s="20"/>
      <c r="T70" s="20"/>
      <c r="U70" s="20"/>
      <c r="V70" s="20"/>
    </row>
    <row r="71" ht="12.75" customHeight="1">
      <c r="A71" s="17" t="s">
        <v>73</v>
      </c>
      <c r="B71" s="18" t="s">
        <v>12</v>
      </c>
      <c r="C71" s="19" t="s">
        <v>687</v>
      </c>
      <c r="D71" s="20" t="s">
        <v>688</v>
      </c>
      <c r="E71" s="21" t="s">
        <v>13</v>
      </c>
      <c r="F71" s="20" t="s">
        <v>422</v>
      </c>
      <c r="G71" s="20" t="s">
        <v>689</v>
      </c>
      <c r="H71" s="20" t="s">
        <v>566</v>
      </c>
      <c r="I71" s="20" t="s">
        <v>690</v>
      </c>
      <c r="J71" s="20" t="s">
        <v>551</v>
      </c>
      <c r="K71" s="20" t="s">
        <v>396</v>
      </c>
      <c r="L71" s="22">
        <v>3000.0</v>
      </c>
      <c r="M71" s="27">
        <v>10000.0</v>
      </c>
      <c r="N71" s="31">
        <v>10000.0</v>
      </c>
      <c r="O71" s="25">
        <f t="shared" si="1"/>
        <v>0.003</v>
      </c>
      <c r="P71" s="26">
        <f t="shared" si="4"/>
        <v>-7000</v>
      </c>
      <c r="Q71" s="26">
        <f t="shared" si="2"/>
        <v>-17000</v>
      </c>
      <c r="R71" s="20"/>
      <c r="S71" s="20"/>
      <c r="T71" s="20"/>
      <c r="U71" s="20"/>
      <c r="V71" s="20"/>
    </row>
    <row r="72" ht="12.75" customHeight="1">
      <c r="A72" s="17" t="s">
        <v>75</v>
      </c>
      <c r="B72" s="18" t="s">
        <v>14</v>
      </c>
      <c r="C72" s="19" t="s">
        <v>691</v>
      </c>
      <c r="D72" s="20" t="s">
        <v>692</v>
      </c>
      <c r="E72" s="21" t="s">
        <v>13</v>
      </c>
      <c r="F72" s="20" t="s">
        <v>311</v>
      </c>
      <c r="G72" s="20" t="s">
        <v>693</v>
      </c>
      <c r="H72" s="20" t="s">
        <v>16</v>
      </c>
      <c r="I72" s="20" t="s">
        <v>328</v>
      </c>
      <c r="J72" s="20" t="s">
        <v>694</v>
      </c>
      <c r="K72" s="20" t="s">
        <v>695</v>
      </c>
      <c r="L72" s="22">
        <v>3000.0</v>
      </c>
      <c r="M72" s="28">
        <v>60000.0</v>
      </c>
      <c r="N72" s="24">
        <v>60000.0</v>
      </c>
      <c r="O72" s="25">
        <f t="shared" si="1"/>
        <v>0.0005</v>
      </c>
      <c r="P72" s="26">
        <f t="shared" si="4"/>
        <v>-57000</v>
      </c>
      <c r="Q72" s="26">
        <f t="shared" si="2"/>
        <v>-67000</v>
      </c>
      <c r="R72" s="20"/>
      <c r="S72" s="20"/>
      <c r="T72" s="20"/>
      <c r="U72" s="20"/>
      <c r="V72" s="20"/>
    </row>
    <row r="73" ht="12.75" customHeight="1">
      <c r="A73" s="33" t="s">
        <v>91</v>
      </c>
      <c r="B73" s="21" t="s">
        <v>17</v>
      </c>
      <c r="C73" s="34">
        <v>591.0</v>
      </c>
      <c r="D73" s="20" t="s">
        <v>696</v>
      </c>
      <c r="E73" s="21" t="s">
        <v>13</v>
      </c>
      <c r="F73" s="35" t="s">
        <v>697</v>
      </c>
      <c r="G73" s="35" t="s">
        <v>698</v>
      </c>
      <c r="H73" s="20"/>
      <c r="I73" s="20"/>
      <c r="J73" s="35" t="s">
        <v>699</v>
      </c>
      <c r="K73" s="35" t="s">
        <v>700</v>
      </c>
      <c r="L73" s="22">
        <v>3000.0</v>
      </c>
      <c r="M73" s="36"/>
      <c r="N73" s="26">
        <v>5000.0</v>
      </c>
      <c r="O73" s="25">
        <f t="shared" si="1"/>
        <v>0.006</v>
      </c>
      <c r="P73" s="26">
        <v>3000.0</v>
      </c>
      <c r="Q73" s="26">
        <f t="shared" si="2"/>
        <v>-12000</v>
      </c>
      <c r="R73" s="20"/>
      <c r="S73" s="20"/>
      <c r="T73" s="20"/>
      <c r="U73" s="20"/>
      <c r="V73" s="20"/>
    </row>
    <row r="74" ht="12.75" customHeight="1">
      <c r="A74" s="17" t="s">
        <v>91</v>
      </c>
      <c r="B74" s="18" t="s">
        <v>12</v>
      </c>
      <c r="C74" s="19" t="s">
        <v>701</v>
      </c>
      <c r="D74" s="20" t="s">
        <v>702</v>
      </c>
      <c r="E74" s="21" t="s">
        <v>11</v>
      </c>
      <c r="F74" s="20" t="s">
        <v>311</v>
      </c>
      <c r="G74" s="20" t="s">
        <v>703</v>
      </c>
      <c r="H74" s="20" t="s">
        <v>335</v>
      </c>
      <c r="I74" s="20" t="s">
        <v>704</v>
      </c>
      <c r="J74" s="20" t="s">
        <v>705</v>
      </c>
      <c r="K74" s="20" t="s">
        <v>706</v>
      </c>
      <c r="L74" s="22">
        <v>3000.0</v>
      </c>
      <c r="M74" s="28">
        <v>5000.0</v>
      </c>
      <c r="N74" s="24">
        <v>5000.0</v>
      </c>
      <c r="O74" s="25">
        <f t="shared" si="1"/>
        <v>0.006</v>
      </c>
      <c r="P74" s="26">
        <f t="shared" ref="P74:P89" si="5">sum(L74-N74)</f>
        <v>-2000</v>
      </c>
      <c r="Q74" s="26">
        <f t="shared" si="2"/>
        <v>-12000</v>
      </c>
      <c r="R74" s="20"/>
      <c r="S74" s="20"/>
      <c r="T74" s="20"/>
      <c r="U74" s="20"/>
      <c r="V74" s="20"/>
    </row>
    <row r="75" ht="12.75" customHeight="1">
      <c r="A75" s="17" t="s">
        <v>91</v>
      </c>
      <c r="B75" s="18" t="s">
        <v>12</v>
      </c>
      <c r="C75" s="19" t="s">
        <v>707</v>
      </c>
      <c r="D75" s="20" t="s">
        <v>708</v>
      </c>
      <c r="E75" s="21" t="s">
        <v>13</v>
      </c>
      <c r="F75" s="20" t="s">
        <v>311</v>
      </c>
      <c r="G75" s="20" t="s">
        <v>709</v>
      </c>
      <c r="H75" s="20" t="s">
        <v>335</v>
      </c>
      <c r="I75" s="20" t="s">
        <v>247</v>
      </c>
      <c r="J75" s="20" t="s">
        <v>629</v>
      </c>
      <c r="K75" s="20" t="s">
        <v>710</v>
      </c>
      <c r="L75" s="22">
        <v>3000.0</v>
      </c>
      <c r="M75" s="28">
        <v>5000.0</v>
      </c>
      <c r="N75" s="24">
        <v>5000.0</v>
      </c>
      <c r="O75" s="25">
        <f t="shared" si="1"/>
        <v>0.006</v>
      </c>
      <c r="P75" s="26">
        <f t="shared" si="5"/>
        <v>-2000</v>
      </c>
      <c r="Q75" s="26">
        <f t="shared" si="2"/>
        <v>-12000</v>
      </c>
      <c r="R75" s="20"/>
      <c r="S75" s="20"/>
      <c r="T75" s="20"/>
      <c r="U75" s="20"/>
      <c r="V75" s="20"/>
    </row>
    <row r="76" ht="12.75" customHeight="1">
      <c r="A76" s="17" t="s">
        <v>91</v>
      </c>
      <c r="B76" s="18" t="s">
        <v>12</v>
      </c>
      <c r="C76" s="19" t="s">
        <v>711</v>
      </c>
      <c r="D76" s="20" t="s">
        <v>712</v>
      </c>
      <c r="E76" s="21" t="s">
        <v>11</v>
      </c>
      <c r="F76" s="20" t="s">
        <v>311</v>
      </c>
      <c r="G76" s="20" t="s">
        <v>713</v>
      </c>
      <c r="H76" s="20" t="s">
        <v>335</v>
      </c>
      <c r="I76" s="20" t="s">
        <v>714</v>
      </c>
      <c r="J76" s="20" t="s">
        <v>715</v>
      </c>
      <c r="K76" s="20" t="s">
        <v>716</v>
      </c>
      <c r="L76" s="22">
        <v>3000.0</v>
      </c>
      <c r="M76" s="28">
        <v>5000.0</v>
      </c>
      <c r="N76" s="24">
        <v>5000.0</v>
      </c>
      <c r="O76" s="25">
        <f t="shared" si="1"/>
        <v>0.006</v>
      </c>
      <c r="P76" s="26">
        <f t="shared" si="5"/>
        <v>-2000</v>
      </c>
      <c r="Q76" s="26">
        <f t="shared" si="2"/>
        <v>-12000</v>
      </c>
      <c r="R76" s="20"/>
      <c r="S76" s="20"/>
      <c r="T76" s="20"/>
      <c r="U76" s="20"/>
      <c r="V76" s="20"/>
    </row>
    <row r="77" ht="12.75" customHeight="1">
      <c r="A77" s="18" t="s">
        <v>95</v>
      </c>
      <c r="B77" s="21" t="s">
        <v>17</v>
      </c>
      <c r="C77" s="21">
        <v>834.0</v>
      </c>
      <c r="D77" s="20" t="str">
        <f t="shared" ref="D77:D78" si="6">CONCATENATE(A77," x ", G77)</f>
        <v>Far Above (IRE) x Laguna Salada (IRE)</v>
      </c>
      <c r="E77" s="21" t="s">
        <v>11</v>
      </c>
      <c r="F77" s="21" t="s">
        <v>717</v>
      </c>
      <c r="G77" s="21" t="s">
        <v>718</v>
      </c>
      <c r="H77" s="20"/>
      <c r="I77" s="20"/>
      <c r="J77" s="21" t="s">
        <v>719</v>
      </c>
      <c r="K77" s="21" t="s">
        <v>720</v>
      </c>
      <c r="L77" s="37">
        <v>3000.0</v>
      </c>
      <c r="M77" s="20"/>
      <c r="N77" s="26">
        <f>VLOOKUP(A77,'Sale Lots'!$A$2:$N$1084,14)</f>
        <v>5000</v>
      </c>
      <c r="O77" s="25"/>
      <c r="P77" s="26">
        <f t="shared" si="5"/>
        <v>-2000</v>
      </c>
      <c r="Q77" s="26">
        <f t="shared" si="2"/>
        <v>-12000</v>
      </c>
      <c r="R77" s="20"/>
      <c r="S77" s="20"/>
      <c r="T77" s="20"/>
      <c r="U77" s="20"/>
      <c r="V77" s="20"/>
    </row>
    <row r="78" ht="12.75" customHeight="1">
      <c r="A78" s="18" t="s">
        <v>95</v>
      </c>
      <c r="B78" s="21" t="s">
        <v>17</v>
      </c>
      <c r="C78" s="21">
        <v>864.0</v>
      </c>
      <c r="D78" s="20" t="str">
        <f t="shared" si="6"/>
        <v>Far Above (IRE) x Mearu (IRE)</v>
      </c>
      <c r="E78" s="21" t="s">
        <v>11</v>
      </c>
      <c r="F78" s="21" t="s">
        <v>721</v>
      </c>
      <c r="G78" s="21" t="s">
        <v>722</v>
      </c>
      <c r="H78" s="20"/>
      <c r="I78" s="20"/>
      <c r="J78" s="21" t="s">
        <v>723</v>
      </c>
      <c r="K78" s="21" t="s">
        <v>724</v>
      </c>
      <c r="L78" s="37">
        <v>3000.0</v>
      </c>
      <c r="M78" s="20"/>
      <c r="N78" s="26">
        <f>VLOOKUP(A78,'Sale Lots'!$A$2:$N$1084,14)</f>
        <v>5000</v>
      </c>
      <c r="O78" s="25"/>
      <c r="P78" s="26">
        <f t="shared" si="5"/>
        <v>-2000</v>
      </c>
      <c r="Q78" s="26">
        <f t="shared" si="2"/>
        <v>-12000</v>
      </c>
      <c r="R78" s="20"/>
      <c r="S78" s="20"/>
      <c r="T78" s="20"/>
      <c r="U78" s="20"/>
      <c r="V78" s="20"/>
    </row>
    <row r="79" ht="12.75" customHeight="1">
      <c r="A79" s="17" t="s">
        <v>95</v>
      </c>
      <c r="B79" s="18" t="s">
        <v>12</v>
      </c>
      <c r="C79" s="19" t="s">
        <v>725</v>
      </c>
      <c r="D79" s="20" t="s">
        <v>726</v>
      </c>
      <c r="E79" s="21" t="s">
        <v>13</v>
      </c>
      <c r="F79" s="20" t="s">
        <v>311</v>
      </c>
      <c r="G79" s="20" t="s">
        <v>727</v>
      </c>
      <c r="H79" s="20" t="s">
        <v>728</v>
      </c>
      <c r="I79" s="20" t="s">
        <v>157</v>
      </c>
      <c r="J79" s="20" t="s">
        <v>315</v>
      </c>
      <c r="K79" s="20" t="s">
        <v>729</v>
      </c>
      <c r="L79" s="22">
        <v>3000.0</v>
      </c>
      <c r="M79" s="28">
        <v>5000.0</v>
      </c>
      <c r="N79" s="24">
        <v>5000.0</v>
      </c>
      <c r="O79" s="25">
        <f t="shared" ref="O79:O87" si="7">sum(L79/N79/100)</f>
        <v>0.006</v>
      </c>
      <c r="P79" s="26">
        <f t="shared" si="5"/>
        <v>-2000</v>
      </c>
      <c r="Q79" s="26">
        <f t="shared" si="2"/>
        <v>-12000</v>
      </c>
      <c r="R79" s="20"/>
      <c r="S79" s="20"/>
      <c r="T79" s="20"/>
      <c r="U79" s="20"/>
      <c r="V79" s="20"/>
    </row>
    <row r="80" ht="12.75" customHeight="1">
      <c r="A80" s="17" t="s">
        <v>95</v>
      </c>
      <c r="B80" s="18" t="s">
        <v>12</v>
      </c>
      <c r="C80" s="19" t="s">
        <v>730</v>
      </c>
      <c r="D80" s="20" t="s">
        <v>731</v>
      </c>
      <c r="E80" s="21" t="s">
        <v>11</v>
      </c>
      <c r="F80" s="20" t="s">
        <v>311</v>
      </c>
      <c r="G80" s="20" t="s">
        <v>732</v>
      </c>
      <c r="H80" s="20" t="s">
        <v>728</v>
      </c>
      <c r="I80" s="20" t="s">
        <v>55</v>
      </c>
      <c r="J80" s="20" t="s">
        <v>430</v>
      </c>
      <c r="K80" s="20" t="s">
        <v>733</v>
      </c>
      <c r="L80" s="22">
        <v>3000.0</v>
      </c>
      <c r="M80" s="28">
        <v>5000.0</v>
      </c>
      <c r="N80" s="24">
        <v>5000.0</v>
      </c>
      <c r="O80" s="25">
        <f t="shared" si="7"/>
        <v>0.006</v>
      </c>
      <c r="P80" s="26">
        <f t="shared" si="5"/>
        <v>-2000</v>
      </c>
      <c r="Q80" s="26">
        <f t="shared" si="2"/>
        <v>-12000</v>
      </c>
      <c r="R80" s="20"/>
      <c r="S80" s="20"/>
      <c r="T80" s="20"/>
      <c r="U80" s="20"/>
      <c r="V80" s="20"/>
    </row>
    <row r="81" ht="12.75" customHeight="1">
      <c r="A81" s="17" t="s">
        <v>107</v>
      </c>
      <c r="B81" s="18" t="s">
        <v>12</v>
      </c>
      <c r="C81" s="19" t="s">
        <v>734</v>
      </c>
      <c r="D81" s="20" t="s">
        <v>735</v>
      </c>
      <c r="E81" s="21" t="s">
        <v>11</v>
      </c>
      <c r="F81" s="20" t="s">
        <v>358</v>
      </c>
      <c r="G81" s="20" t="s">
        <v>736</v>
      </c>
      <c r="H81" s="20" t="s">
        <v>360</v>
      </c>
      <c r="I81" s="20" t="s">
        <v>737</v>
      </c>
      <c r="J81" s="20" t="s">
        <v>738</v>
      </c>
      <c r="K81" s="20" t="s">
        <v>739</v>
      </c>
      <c r="L81" s="22">
        <v>3000.0</v>
      </c>
      <c r="M81" s="28">
        <v>7000.0</v>
      </c>
      <c r="N81" s="26">
        <v>7000.0</v>
      </c>
      <c r="O81" s="25">
        <f t="shared" si="7"/>
        <v>0.004285714286</v>
      </c>
      <c r="P81" s="26">
        <f t="shared" si="5"/>
        <v>-4000</v>
      </c>
      <c r="Q81" s="26">
        <f t="shared" si="2"/>
        <v>-14000</v>
      </c>
      <c r="R81" s="20"/>
      <c r="S81" s="20"/>
      <c r="T81" s="20"/>
      <c r="U81" s="20"/>
      <c r="V81" s="20"/>
    </row>
    <row r="82" ht="12.75" customHeight="1">
      <c r="A82" s="17" t="s">
        <v>109</v>
      </c>
      <c r="B82" s="18" t="s">
        <v>12</v>
      </c>
      <c r="C82" s="19" t="s">
        <v>740</v>
      </c>
      <c r="D82" s="20" t="s">
        <v>741</v>
      </c>
      <c r="E82" s="21" t="s">
        <v>11</v>
      </c>
      <c r="F82" s="20" t="s">
        <v>311</v>
      </c>
      <c r="G82" s="20" t="s">
        <v>742</v>
      </c>
      <c r="H82" s="20" t="s">
        <v>459</v>
      </c>
      <c r="I82" s="20" t="s">
        <v>16</v>
      </c>
      <c r="J82" s="20" t="s">
        <v>705</v>
      </c>
      <c r="K82" s="20" t="s">
        <v>743</v>
      </c>
      <c r="L82" s="22">
        <v>3000.0</v>
      </c>
      <c r="M82" s="28">
        <v>30000.0</v>
      </c>
      <c r="N82" s="24">
        <v>30000.0</v>
      </c>
      <c r="O82" s="25">
        <f t="shared" si="7"/>
        <v>0.001</v>
      </c>
      <c r="P82" s="26">
        <f t="shared" si="5"/>
        <v>-27000</v>
      </c>
      <c r="Q82" s="26">
        <f t="shared" si="2"/>
        <v>-37000</v>
      </c>
      <c r="R82" s="20"/>
      <c r="S82" s="20"/>
      <c r="T82" s="20"/>
      <c r="U82" s="20"/>
      <c r="V82" s="20"/>
    </row>
    <row r="83" ht="12.75" customHeight="1">
      <c r="A83" s="17" t="s">
        <v>131</v>
      </c>
      <c r="B83" s="18" t="s">
        <v>12</v>
      </c>
      <c r="C83" s="19" t="s">
        <v>744</v>
      </c>
      <c r="D83" s="20" t="s">
        <v>745</v>
      </c>
      <c r="E83" s="21" t="s">
        <v>13</v>
      </c>
      <c r="F83" s="20" t="s">
        <v>311</v>
      </c>
      <c r="G83" s="20" t="s">
        <v>746</v>
      </c>
      <c r="H83" s="20" t="s">
        <v>747</v>
      </c>
      <c r="I83" s="20" t="s">
        <v>748</v>
      </c>
      <c r="J83" s="20" t="s">
        <v>407</v>
      </c>
      <c r="K83" s="20" t="s">
        <v>408</v>
      </c>
      <c r="L83" s="22">
        <v>3000.0</v>
      </c>
      <c r="M83" s="28">
        <v>8000.0</v>
      </c>
      <c r="N83" s="24">
        <v>8000.0</v>
      </c>
      <c r="O83" s="25">
        <f t="shared" si="7"/>
        <v>0.00375</v>
      </c>
      <c r="P83" s="26">
        <f t="shared" si="5"/>
        <v>-5000</v>
      </c>
      <c r="Q83" s="26">
        <f t="shared" si="2"/>
        <v>-15000</v>
      </c>
      <c r="R83" s="20"/>
      <c r="S83" s="20"/>
      <c r="T83" s="20"/>
      <c r="U83" s="20"/>
      <c r="V83" s="20"/>
    </row>
    <row r="84" ht="12.75" customHeight="1">
      <c r="A84" s="17" t="s">
        <v>137</v>
      </c>
      <c r="B84" s="18" t="s">
        <v>12</v>
      </c>
      <c r="C84" s="19" t="s">
        <v>749</v>
      </c>
      <c r="D84" s="20" t="s">
        <v>750</v>
      </c>
      <c r="E84" s="21" t="s">
        <v>11</v>
      </c>
      <c r="F84" s="20" t="s">
        <v>311</v>
      </c>
      <c r="G84" s="20" t="s">
        <v>751</v>
      </c>
      <c r="H84" s="20" t="s">
        <v>141</v>
      </c>
      <c r="I84" s="20" t="s">
        <v>752</v>
      </c>
      <c r="J84" s="20" t="s">
        <v>753</v>
      </c>
      <c r="K84" s="20" t="s">
        <v>408</v>
      </c>
      <c r="L84" s="22">
        <v>3000.0</v>
      </c>
      <c r="M84" s="28">
        <v>5000.0</v>
      </c>
      <c r="N84" s="24">
        <v>5000.0</v>
      </c>
      <c r="O84" s="25">
        <f t="shared" si="7"/>
        <v>0.006</v>
      </c>
      <c r="P84" s="26">
        <f t="shared" si="5"/>
        <v>-2000</v>
      </c>
      <c r="Q84" s="26">
        <f t="shared" si="2"/>
        <v>-12000</v>
      </c>
      <c r="R84" s="20"/>
      <c r="S84" s="20"/>
      <c r="T84" s="20"/>
      <c r="U84" s="20"/>
      <c r="V84" s="20"/>
    </row>
    <row r="85" ht="12.75" customHeight="1">
      <c r="A85" s="17" t="s">
        <v>137</v>
      </c>
      <c r="B85" s="18" t="s">
        <v>12</v>
      </c>
      <c r="C85" s="19" t="s">
        <v>754</v>
      </c>
      <c r="D85" s="20" t="s">
        <v>755</v>
      </c>
      <c r="E85" s="21" t="s">
        <v>13</v>
      </c>
      <c r="F85" s="20" t="s">
        <v>311</v>
      </c>
      <c r="G85" s="20" t="s">
        <v>756</v>
      </c>
      <c r="H85" s="20" t="s">
        <v>141</v>
      </c>
      <c r="I85" s="20" t="s">
        <v>361</v>
      </c>
      <c r="J85" s="20" t="s">
        <v>757</v>
      </c>
      <c r="K85" s="20" t="s">
        <v>758</v>
      </c>
      <c r="L85" s="22">
        <v>3000.0</v>
      </c>
      <c r="M85" s="28">
        <v>5000.0</v>
      </c>
      <c r="N85" s="24">
        <v>5000.0</v>
      </c>
      <c r="O85" s="25">
        <f t="shared" si="7"/>
        <v>0.006</v>
      </c>
      <c r="P85" s="26">
        <f t="shared" si="5"/>
        <v>-2000</v>
      </c>
      <c r="Q85" s="26">
        <f t="shared" si="2"/>
        <v>-12000</v>
      </c>
      <c r="R85" s="20"/>
      <c r="S85" s="20"/>
      <c r="T85" s="20"/>
      <c r="U85" s="20"/>
      <c r="V85" s="20"/>
    </row>
    <row r="86" ht="12.75" customHeight="1">
      <c r="A86" s="17" t="s">
        <v>139</v>
      </c>
      <c r="B86" s="18" t="s">
        <v>12</v>
      </c>
      <c r="C86" s="19" t="s">
        <v>759</v>
      </c>
      <c r="D86" s="20" t="s">
        <v>760</v>
      </c>
      <c r="E86" s="21" t="s">
        <v>13</v>
      </c>
      <c r="F86" s="20" t="s">
        <v>311</v>
      </c>
      <c r="G86" s="20" t="s">
        <v>761</v>
      </c>
      <c r="H86" s="20" t="s">
        <v>141</v>
      </c>
      <c r="I86" s="20" t="s">
        <v>762</v>
      </c>
      <c r="J86" s="20" t="s">
        <v>763</v>
      </c>
      <c r="K86" s="20" t="s">
        <v>764</v>
      </c>
      <c r="L86" s="22">
        <v>3000.0</v>
      </c>
      <c r="M86" s="28">
        <v>5000.0</v>
      </c>
      <c r="N86" s="24">
        <v>5000.0</v>
      </c>
      <c r="O86" s="25">
        <f t="shared" si="7"/>
        <v>0.006</v>
      </c>
      <c r="P86" s="26">
        <f t="shared" si="5"/>
        <v>-2000</v>
      </c>
      <c r="Q86" s="26">
        <f t="shared" si="2"/>
        <v>-12000</v>
      </c>
      <c r="R86" s="20"/>
      <c r="S86" s="20"/>
      <c r="T86" s="20"/>
      <c r="U86" s="20"/>
      <c r="V86" s="20"/>
    </row>
    <row r="87" ht="12.75" customHeight="1">
      <c r="A87" s="17" t="s">
        <v>139</v>
      </c>
      <c r="B87" s="18" t="s">
        <v>12</v>
      </c>
      <c r="C87" s="19" t="s">
        <v>765</v>
      </c>
      <c r="D87" s="20" t="s">
        <v>766</v>
      </c>
      <c r="E87" s="21" t="s">
        <v>11</v>
      </c>
      <c r="F87" s="20" t="s">
        <v>311</v>
      </c>
      <c r="G87" s="20" t="s">
        <v>767</v>
      </c>
      <c r="H87" s="20" t="s">
        <v>141</v>
      </c>
      <c r="I87" s="20" t="s">
        <v>690</v>
      </c>
      <c r="J87" s="20" t="s">
        <v>768</v>
      </c>
      <c r="K87" s="20" t="s">
        <v>533</v>
      </c>
      <c r="L87" s="22">
        <v>3000.0</v>
      </c>
      <c r="M87" s="28">
        <v>5000.0</v>
      </c>
      <c r="N87" s="24">
        <v>5000.0</v>
      </c>
      <c r="O87" s="25">
        <f t="shared" si="7"/>
        <v>0.006</v>
      </c>
      <c r="P87" s="26">
        <f t="shared" si="5"/>
        <v>-2000</v>
      </c>
      <c r="Q87" s="26">
        <f t="shared" si="2"/>
        <v>-12000</v>
      </c>
      <c r="R87" s="20"/>
      <c r="S87" s="20"/>
      <c r="T87" s="20"/>
      <c r="U87" s="20"/>
      <c r="V87" s="20"/>
    </row>
    <row r="88" ht="12.75" customHeight="1">
      <c r="A88" s="18" t="s">
        <v>143</v>
      </c>
      <c r="B88" s="21" t="s">
        <v>17</v>
      </c>
      <c r="C88" s="21">
        <v>797.0</v>
      </c>
      <c r="D88" s="20" t="str">
        <f t="shared" ref="D88:D89" si="8">CONCATENATE(A88," x ", G88)</f>
        <v>James Garfield (IRE) x Isabella Brant (FR)</v>
      </c>
      <c r="E88" s="21" t="s">
        <v>13</v>
      </c>
      <c r="F88" s="21" t="s">
        <v>769</v>
      </c>
      <c r="G88" s="21" t="s">
        <v>770</v>
      </c>
      <c r="H88" s="20"/>
      <c r="I88" s="20"/>
      <c r="J88" s="21" t="s">
        <v>771</v>
      </c>
      <c r="K88" s="21" t="s">
        <v>772</v>
      </c>
      <c r="L88" s="37">
        <v>3000.0</v>
      </c>
      <c r="M88" s="20"/>
      <c r="N88" s="38">
        <v>4000.0</v>
      </c>
      <c r="O88" s="25"/>
      <c r="P88" s="26">
        <f t="shared" si="5"/>
        <v>-1000</v>
      </c>
      <c r="Q88" s="26">
        <f t="shared" si="2"/>
        <v>-11000</v>
      </c>
      <c r="R88" s="20"/>
      <c r="S88" s="20"/>
      <c r="T88" s="20"/>
      <c r="U88" s="20"/>
      <c r="V88" s="20"/>
    </row>
    <row r="89" ht="12.75" customHeight="1">
      <c r="A89" s="18" t="s">
        <v>143</v>
      </c>
      <c r="B89" s="21" t="s">
        <v>17</v>
      </c>
      <c r="C89" s="21">
        <v>973.0</v>
      </c>
      <c r="D89" s="20" t="str">
        <f t="shared" si="8"/>
        <v>James Garfield (IRE) x Slovak (IRE)</v>
      </c>
      <c r="E89" s="21" t="s">
        <v>11</v>
      </c>
      <c r="F89" s="21" t="s">
        <v>717</v>
      </c>
      <c r="G89" s="21" t="s">
        <v>773</v>
      </c>
      <c r="H89" s="20"/>
      <c r="I89" s="20"/>
      <c r="J89" s="21" t="s">
        <v>771</v>
      </c>
      <c r="K89" s="21" t="s">
        <v>373</v>
      </c>
      <c r="L89" s="37">
        <v>3000.0</v>
      </c>
      <c r="M89" s="20"/>
      <c r="N89" s="38">
        <v>4000.0</v>
      </c>
      <c r="O89" s="25"/>
      <c r="P89" s="26">
        <f t="shared" si="5"/>
        <v>-1000</v>
      </c>
      <c r="Q89" s="26">
        <f t="shared" si="2"/>
        <v>-11000</v>
      </c>
      <c r="R89" s="20"/>
      <c r="S89" s="20"/>
      <c r="T89" s="20"/>
      <c r="U89" s="20"/>
      <c r="V89" s="20"/>
    </row>
    <row r="90" ht="12.75" customHeight="1">
      <c r="A90" s="33" t="s">
        <v>155</v>
      </c>
      <c r="B90" s="21" t="s">
        <v>17</v>
      </c>
      <c r="C90" s="34">
        <v>597.0</v>
      </c>
      <c r="D90" s="35" t="s">
        <v>774</v>
      </c>
      <c r="E90" s="21" t="s">
        <v>13</v>
      </c>
      <c r="F90" s="35" t="s">
        <v>775</v>
      </c>
      <c r="G90" s="35" t="s">
        <v>776</v>
      </c>
      <c r="H90" s="20"/>
      <c r="I90" s="20"/>
      <c r="J90" s="35" t="s">
        <v>771</v>
      </c>
      <c r="K90" s="35" t="s">
        <v>777</v>
      </c>
      <c r="L90" s="22">
        <v>3000.0</v>
      </c>
      <c r="M90" s="36"/>
      <c r="N90" s="26">
        <v>15000.0</v>
      </c>
      <c r="O90" s="25">
        <f t="shared" ref="O90:O92" si="9">sum(L90/N90/100)</f>
        <v>0.002</v>
      </c>
      <c r="P90" s="26">
        <v>3000.0</v>
      </c>
      <c r="Q90" s="26">
        <f t="shared" si="2"/>
        <v>-22000</v>
      </c>
      <c r="R90" s="20"/>
      <c r="S90" s="20"/>
      <c r="T90" s="20"/>
      <c r="U90" s="20"/>
      <c r="V90" s="20"/>
    </row>
    <row r="91" ht="12.75" customHeight="1">
      <c r="A91" s="17" t="s">
        <v>155</v>
      </c>
      <c r="B91" s="18" t="s">
        <v>12</v>
      </c>
      <c r="C91" s="19" t="s">
        <v>778</v>
      </c>
      <c r="D91" s="20" t="s">
        <v>779</v>
      </c>
      <c r="E91" s="21" t="s">
        <v>11</v>
      </c>
      <c r="F91" s="20" t="s">
        <v>311</v>
      </c>
      <c r="G91" s="20" t="s">
        <v>780</v>
      </c>
      <c r="H91" s="20" t="s">
        <v>157</v>
      </c>
      <c r="I91" s="20" t="s">
        <v>781</v>
      </c>
      <c r="J91" s="20" t="s">
        <v>782</v>
      </c>
      <c r="K91" s="20" t="s">
        <v>783</v>
      </c>
      <c r="L91" s="22">
        <v>3000.0</v>
      </c>
      <c r="M91" s="28">
        <v>15000.0</v>
      </c>
      <c r="N91" s="24">
        <v>15000.0</v>
      </c>
      <c r="O91" s="25">
        <f t="shared" si="9"/>
        <v>0.002</v>
      </c>
      <c r="P91" s="26">
        <f t="shared" ref="P91:P94" si="10">sum(L91-N91)</f>
        <v>-12000</v>
      </c>
      <c r="Q91" s="26">
        <f t="shared" si="2"/>
        <v>-22000</v>
      </c>
      <c r="R91" s="20"/>
      <c r="S91" s="20"/>
      <c r="T91" s="20"/>
      <c r="U91" s="20"/>
      <c r="V91" s="20"/>
    </row>
    <row r="92" ht="12.75" customHeight="1">
      <c r="A92" s="17" t="s">
        <v>155</v>
      </c>
      <c r="B92" s="18" t="s">
        <v>12</v>
      </c>
      <c r="C92" s="19" t="s">
        <v>784</v>
      </c>
      <c r="D92" s="20" t="s">
        <v>785</v>
      </c>
      <c r="E92" s="21" t="s">
        <v>13</v>
      </c>
      <c r="F92" s="20" t="s">
        <v>311</v>
      </c>
      <c r="G92" s="20" t="s">
        <v>786</v>
      </c>
      <c r="H92" s="20" t="s">
        <v>157</v>
      </c>
      <c r="I92" s="20" t="s">
        <v>787</v>
      </c>
      <c r="J92" s="20" t="s">
        <v>551</v>
      </c>
      <c r="K92" s="20" t="s">
        <v>788</v>
      </c>
      <c r="L92" s="22">
        <v>3000.0</v>
      </c>
      <c r="M92" s="28">
        <v>15000.0</v>
      </c>
      <c r="N92" s="24">
        <v>15000.0</v>
      </c>
      <c r="O92" s="25">
        <f t="shared" si="9"/>
        <v>0.002</v>
      </c>
      <c r="P92" s="26">
        <f t="shared" si="10"/>
        <v>-12000</v>
      </c>
      <c r="Q92" s="26">
        <f t="shared" si="2"/>
        <v>-22000</v>
      </c>
      <c r="R92" s="20"/>
      <c r="S92" s="20"/>
      <c r="T92" s="20"/>
      <c r="U92" s="20"/>
      <c r="V92" s="20"/>
    </row>
    <row r="93" ht="12.75" customHeight="1">
      <c r="A93" s="18" t="s">
        <v>159</v>
      </c>
      <c r="B93" s="21" t="s">
        <v>17</v>
      </c>
      <c r="C93" s="21">
        <v>885.0</v>
      </c>
      <c r="D93" s="20" t="str">
        <f t="shared" ref="D93:D94" si="11">CONCATENATE(A93," x ", G93)</f>
        <v>Kuroshio (AUS) x Musical Memories (GB)</v>
      </c>
      <c r="E93" s="21" t="s">
        <v>11</v>
      </c>
      <c r="F93" s="21" t="s">
        <v>717</v>
      </c>
      <c r="G93" s="21" t="s">
        <v>789</v>
      </c>
      <c r="H93" s="20"/>
      <c r="I93" s="20"/>
      <c r="J93" s="21" t="s">
        <v>790</v>
      </c>
      <c r="K93" s="21" t="s">
        <v>791</v>
      </c>
      <c r="L93" s="37">
        <v>3000.0</v>
      </c>
      <c r="M93" s="20"/>
      <c r="N93" s="24">
        <v>5000.0</v>
      </c>
      <c r="O93" s="25"/>
      <c r="P93" s="26">
        <f t="shared" si="10"/>
        <v>-2000</v>
      </c>
      <c r="Q93" s="26">
        <f t="shared" si="2"/>
        <v>-12000</v>
      </c>
      <c r="R93" s="20"/>
      <c r="S93" s="20"/>
      <c r="T93" s="20"/>
      <c r="U93" s="20"/>
      <c r="V93" s="20"/>
    </row>
    <row r="94" ht="12.75" customHeight="1">
      <c r="A94" s="18" t="s">
        <v>165</v>
      </c>
      <c r="B94" s="21" t="s">
        <v>17</v>
      </c>
      <c r="C94" s="21">
        <v>804.0</v>
      </c>
      <c r="D94" s="20" t="str">
        <f t="shared" si="11"/>
        <v>Lucky Vega (IRE) x Jellicle Ball (IRE)</v>
      </c>
      <c r="E94" s="21" t="s">
        <v>13</v>
      </c>
      <c r="F94" s="21" t="s">
        <v>717</v>
      </c>
      <c r="G94" s="21" t="s">
        <v>792</v>
      </c>
      <c r="H94" s="20"/>
      <c r="I94" s="20"/>
      <c r="J94" s="21" t="s">
        <v>793</v>
      </c>
      <c r="K94" s="21" t="s">
        <v>794</v>
      </c>
      <c r="L94" s="37">
        <v>3000.0</v>
      </c>
      <c r="M94" s="20"/>
      <c r="N94" s="20" t="str">
        <f>VLOOKUP(A94,'Sale Lots'!$A$2:$N$1084,14)</f>
        <v>#REF!</v>
      </c>
      <c r="O94" s="25"/>
      <c r="P94" s="26" t="str">
        <f t="shared" si="10"/>
        <v>#REF!</v>
      </c>
      <c r="Q94" s="26" t="str">
        <f t="shared" si="2"/>
        <v>#REF!</v>
      </c>
      <c r="R94" s="20"/>
      <c r="S94" s="20"/>
      <c r="T94" s="20"/>
      <c r="U94" s="20"/>
      <c r="V94" s="20"/>
    </row>
    <row r="95" ht="12.75" customHeight="1">
      <c r="A95" s="33" t="s">
        <v>167</v>
      </c>
      <c r="B95" s="21" t="s">
        <v>17</v>
      </c>
      <c r="C95" s="34">
        <v>725.0</v>
      </c>
      <c r="D95" s="35" t="s">
        <v>795</v>
      </c>
      <c r="E95" s="21" t="s">
        <v>11</v>
      </c>
      <c r="F95" s="35" t="s">
        <v>422</v>
      </c>
      <c r="G95" s="35">
        <v>2023.0</v>
      </c>
      <c r="H95" s="20"/>
      <c r="I95" s="20"/>
      <c r="J95" s="35" t="s">
        <v>796</v>
      </c>
      <c r="K95" s="35" t="s">
        <v>797</v>
      </c>
      <c r="L95" s="22">
        <v>3000.0</v>
      </c>
      <c r="M95" s="36"/>
      <c r="N95" s="24">
        <v>10000.0</v>
      </c>
      <c r="O95" s="25">
        <f>sum(L95/N95/100)</f>
        <v>0.003</v>
      </c>
      <c r="P95" s="26">
        <v>3000.0</v>
      </c>
      <c r="Q95" s="26">
        <f t="shared" si="2"/>
        <v>-17000</v>
      </c>
      <c r="R95" s="20"/>
      <c r="S95" s="20"/>
      <c r="T95" s="20"/>
      <c r="U95" s="20"/>
      <c r="V95" s="20"/>
    </row>
    <row r="96" ht="12.75" customHeight="1">
      <c r="A96" s="18" t="s">
        <v>169</v>
      </c>
      <c r="B96" s="21" t="s">
        <v>17</v>
      </c>
      <c r="C96" s="21">
        <v>786.0</v>
      </c>
      <c r="D96" s="20" t="str">
        <f t="shared" ref="D96:D99" si="12">CONCATENATE(A96," x ", G96)</f>
        <v>Make Believe (GB) x Hymnist (IRE)</v>
      </c>
      <c r="E96" s="21" t="s">
        <v>11</v>
      </c>
      <c r="F96" s="21" t="s">
        <v>717</v>
      </c>
      <c r="G96" s="21" t="s">
        <v>798</v>
      </c>
      <c r="H96" s="20"/>
      <c r="I96" s="20"/>
      <c r="J96" s="21" t="s">
        <v>799</v>
      </c>
      <c r="K96" s="21" t="s">
        <v>800</v>
      </c>
      <c r="L96" s="37">
        <v>3000.0</v>
      </c>
      <c r="M96" s="20"/>
      <c r="N96" s="26">
        <v>10000.0</v>
      </c>
      <c r="O96" s="25"/>
      <c r="P96" s="26">
        <f t="shared" ref="P96:P118" si="13">sum(L96-N96)</f>
        <v>-7000</v>
      </c>
      <c r="Q96" s="26">
        <f t="shared" si="2"/>
        <v>-17000</v>
      </c>
      <c r="R96" s="20"/>
      <c r="S96" s="20"/>
      <c r="T96" s="20"/>
      <c r="U96" s="20"/>
      <c r="V96" s="20"/>
    </row>
    <row r="97" ht="12.75" customHeight="1">
      <c r="A97" s="18" t="s">
        <v>179</v>
      </c>
      <c r="B97" s="21" t="s">
        <v>17</v>
      </c>
      <c r="C97" s="21">
        <v>922.0</v>
      </c>
      <c r="D97" s="20" t="str">
        <f t="shared" si="12"/>
        <v>Nando Parrado (GB) x Ponty Royale (IRE)</v>
      </c>
      <c r="E97" s="21" t="s">
        <v>11</v>
      </c>
      <c r="F97" s="21" t="s">
        <v>717</v>
      </c>
      <c r="G97" s="21" t="s">
        <v>801</v>
      </c>
      <c r="H97" s="20"/>
      <c r="I97" s="20"/>
      <c r="J97" s="21" t="s">
        <v>668</v>
      </c>
      <c r="K97" s="21" t="s">
        <v>802</v>
      </c>
      <c r="L97" s="37">
        <v>3000.0</v>
      </c>
      <c r="M97" s="20"/>
      <c r="N97" s="24">
        <v>6000.0</v>
      </c>
      <c r="O97" s="25"/>
      <c r="P97" s="26">
        <f t="shared" si="13"/>
        <v>-3000</v>
      </c>
      <c r="Q97" s="26">
        <f t="shared" si="2"/>
        <v>-13000</v>
      </c>
      <c r="R97" s="20"/>
      <c r="S97" s="20"/>
      <c r="T97" s="20"/>
      <c r="U97" s="20"/>
      <c r="V97" s="20"/>
    </row>
    <row r="98" ht="12.75" customHeight="1">
      <c r="A98" s="18" t="s">
        <v>179</v>
      </c>
      <c r="B98" s="21" t="s">
        <v>17</v>
      </c>
      <c r="C98" s="21">
        <v>927.0</v>
      </c>
      <c r="D98" s="20" t="str">
        <f t="shared" si="12"/>
        <v>Nando Parrado (GB) x Purple Tigress (GB)</v>
      </c>
      <c r="E98" s="21" t="s">
        <v>11</v>
      </c>
      <c r="F98" s="21" t="s">
        <v>717</v>
      </c>
      <c r="G98" s="21" t="s">
        <v>803</v>
      </c>
      <c r="H98" s="20"/>
      <c r="I98" s="20"/>
      <c r="J98" s="21" t="s">
        <v>804</v>
      </c>
      <c r="K98" s="21" t="s">
        <v>805</v>
      </c>
      <c r="L98" s="37">
        <v>3000.0</v>
      </c>
      <c r="M98" s="20"/>
      <c r="N98" s="24">
        <v>6000.0</v>
      </c>
      <c r="O98" s="25"/>
      <c r="P98" s="26">
        <f t="shared" si="13"/>
        <v>-3000</v>
      </c>
      <c r="Q98" s="26">
        <f t="shared" si="2"/>
        <v>-13000</v>
      </c>
      <c r="R98" s="20"/>
      <c r="S98" s="20"/>
      <c r="T98" s="20"/>
      <c r="U98" s="20"/>
      <c r="V98" s="20"/>
    </row>
    <row r="99" ht="12.75" customHeight="1">
      <c r="A99" s="18" t="s">
        <v>179</v>
      </c>
      <c r="B99" s="21" t="s">
        <v>17</v>
      </c>
      <c r="C99" s="21">
        <v>839.0</v>
      </c>
      <c r="D99" s="20" t="str">
        <f t="shared" si="12"/>
        <v>Nando Parrado (GB) x Lexington Sky (IRE)</v>
      </c>
      <c r="E99" s="21" t="s">
        <v>13</v>
      </c>
      <c r="F99" s="21" t="s">
        <v>717</v>
      </c>
      <c r="G99" s="21" t="s">
        <v>806</v>
      </c>
      <c r="H99" s="20"/>
      <c r="I99" s="20"/>
      <c r="J99" s="21" t="s">
        <v>807</v>
      </c>
      <c r="K99" s="21" t="s">
        <v>808</v>
      </c>
      <c r="L99" s="37">
        <v>3000.0</v>
      </c>
      <c r="M99" s="20"/>
      <c r="N99" s="24">
        <v>6000.0</v>
      </c>
      <c r="O99" s="25"/>
      <c r="P99" s="26">
        <f t="shared" si="13"/>
        <v>-3000</v>
      </c>
      <c r="Q99" s="26">
        <f t="shared" si="2"/>
        <v>-13000</v>
      </c>
      <c r="R99" s="20"/>
      <c r="S99" s="20"/>
      <c r="T99" s="20"/>
      <c r="U99" s="20"/>
      <c r="V99" s="20"/>
    </row>
    <row r="100" ht="12.75" customHeight="1">
      <c r="A100" s="17" t="s">
        <v>195</v>
      </c>
      <c r="B100" s="18" t="s">
        <v>12</v>
      </c>
      <c r="C100" s="19" t="s">
        <v>809</v>
      </c>
      <c r="D100" s="20" t="s">
        <v>810</v>
      </c>
      <c r="E100" s="21" t="s">
        <v>11</v>
      </c>
      <c r="F100" s="20" t="s">
        <v>333</v>
      </c>
      <c r="G100" s="20" t="s">
        <v>811</v>
      </c>
      <c r="H100" s="20" t="s">
        <v>161</v>
      </c>
      <c r="I100" s="20" t="s">
        <v>812</v>
      </c>
      <c r="J100" s="20" t="s">
        <v>362</v>
      </c>
      <c r="K100" s="20" t="s">
        <v>323</v>
      </c>
      <c r="L100" s="22">
        <v>3000.0</v>
      </c>
      <c r="M100" s="28">
        <v>10000.0</v>
      </c>
      <c r="N100" s="24">
        <v>10000.0</v>
      </c>
      <c r="O100" s="25">
        <f>sum(L100/N100/100)</f>
        <v>0.003</v>
      </c>
      <c r="P100" s="26">
        <f t="shared" si="13"/>
        <v>-7000</v>
      </c>
      <c r="Q100" s="26">
        <f t="shared" si="2"/>
        <v>-17000</v>
      </c>
      <c r="R100" s="20"/>
      <c r="S100" s="20"/>
      <c r="T100" s="20"/>
      <c r="U100" s="20"/>
      <c r="V100" s="20"/>
    </row>
    <row r="101" ht="12.75" customHeight="1">
      <c r="A101" s="18" t="s">
        <v>213</v>
      </c>
      <c r="B101" s="21" t="s">
        <v>17</v>
      </c>
      <c r="C101" s="21">
        <v>931.0</v>
      </c>
      <c r="D101" s="20" t="str">
        <f t="shared" ref="D101:D104" si="14">CONCATENATE(A101," x ", G101)</f>
        <v>Saxon Warrior (JPN) x Raajihah (GB)</v>
      </c>
      <c r="E101" s="21" t="s">
        <v>13</v>
      </c>
      <c r="F101" s="21" t="s">
        <v>717</v>
      </c>
      <c r="G101" s="21" t="s">
        <v>813</v>
      </c>
      <c r="H101" s="20"/>
      <c r="I101" s="20"/>
      <c r="J101" s="21" t="s">
        <v>814</v>
      </c>
      <c r="K101" s="21" t="s">
        <v>815</v>
      </c>
      <c r="L101" s="37">
        <v>3000.0</v>
      </c>
      <c r="M101" s="20"/>
      <c r="N101" s="24">
        <v>25000.0</v>
      </c>
      <c r="O101" s="25"/>
      <c r="P101" s="26">
        <f t="shared" si="13"/>
        <v>-22000</v>
      </c>
      <c r="Q101" s="26">
        <f t="shared" si="2"/>
        <v>-32000</v>
      </c>
      <c r="R101" s="20"/>
      <c r="S101" s="20"/>
      <c r="T101" s="20"/>
      <c r="U101" s="20"/>
      <c r="V101" s="20"/>
    </row>
    <row r="102" ht="12.75" customHeight="1">
      <c r="A102" s="18" t="s">
        <v>213</v>
      </c>
      <c r="B102" s="21" t="s">
        <v>17</v>
      </c>
      <c r="C102" s="21">
        <v>931.0</v>
      </c>
      <c r="D102" s="20" t="str">
        <f t="shared" si="14"/>
        <v>Saxon Warrior (JPN) x Raajihah (GB)</v>
      </c>
      <c r="E102" s="21" t="s">
        <v>13</v>
      </c>
      <c r="F102" s="21" t="s">
        <v>717</v>
      </c>
      <c r="G102" s="21" t="s">
        <v>813</v>
      </c>
      <c r="H102" s="20"/>
      <c r="I102" s="20"/>
      <c r="J102" s="21" t="s">
        <v>814</v>
      </c>
      <c r="K102" s="21" t="s">
        <v>815</v>
      </c>
      <c r="L102" s="37">
        <v>3000.0</v>
      </c>
      <c r="M102" s="20"/>
      <c r="N102" s="24">
        <v>25000.0</v>
      </c>
      <c r="O102" s="25"/>
      <c r="P102" s="26">
        <f t="shared" si="13"/>
        <v>-22000</v>
      </c>
      <c r="Q102" s="26">
        <f t="shared" si="2"/>
        <v>-32000</v>
      </c>
      <c r="R102" s="20"/>
      <c r="S102" s="20"/>
      <c r="T102" s="20"/>
      <c r="U102" s="20"/>
      <c r="V102" s="20"/>
    </row>
    <row r="103" ht="12.75" customHeight="1">
      <c r="A103" s="18" t="s">
        <v>213</v>
      </c>
      <c r="B103" s="21" t="s">
        <v>17</v>
      </c>
      <c r="C103" s="21">
        <v>935.0</v>
      </c>
      <c r="D103" s="20" t="str">
        <f t="shared" si="14"/>
        <v>Saxon Warrior (JPN) x Regency Romance (GB)</v>
      </c>
      <c r="E103" s="21" t="s">
        <v>13</v>
      </c>
      <c r="F103" s="21" t="s">
        <v>717</v>
      </c>
      <c r="G103" s="21" t="s">
        <v>816</v>
      </c>
      <c r="H103" s="20"/>
      <c r="I103" s="20"/>
      <c r="J103" s="21" t="s">
        <v>799</v>
      </c>
      <c r="K103" s="21" t="s">
        <v>817</v>
      </c>
      <c r="L103" s="37">
        <v>3000.0</v>
      </c>
      <c r="M103" s="20"/>
      <c r="N103" s="26">
        <v>25000.0</v>
      </c>
      <c r="O103" s="25"/>
      <c r="P103" s="26">
        <f t="shared" si="13"/>
        <v>-22000</v>
      </c>
      <c r="Q103" s="26">
        <f t="shared" si="2"/>
        <v>-32000</v>
      </c>
      <c r="R103" s="20"/>
      <c r="S103" s="20"/>
      <c r="T103" s="20"/>
      <c r="U103" s="20"/>
      <c r="V103" s="20"/>
    </row>
    <row r="104" ht="12.75" customHeight="1">
      <c r="A104" s="18" t="s">
        <v>225</v>
      </c>
      <c r="B104" s="21" t="s">
        <v>17</v>
      </c>
      <c r="C104" s="21">
        <v>782.0</v>
      </c>
      <c r="D104" s="20" t="str">
        <f t="shared" si="14"/>
        <v>Sioux Nation (USA) x Hot Legs (IRE)</v>
      </c>
      <c r="E104" s="21" t="s">
        <v>13</v>
      </c>
      <c r="F104" s="21" t="s">
        <v>717</v>
      </c>
      <c r="G104" s="21" t="s">
        <v>818</v>
      </c>
      <c r="H104" s="20"/>
      <c r="I104" s="20"/>
      <c r="J104" s="21" t="s">
        <v>407</v>
      </c>
      <c r="K104" s="21" t="s">
        <v>819</v>
      </c>
      <c r="L104" s="37">
        <v>3000.0</v>
      </c>
      <c r="M104" s="20"/>
      <c r="N104" s="26">
        <f>VLOOKUP(A104,'Sale Lots'!$A$2:$N$1084,14)</f>
        <v>27500</v>
      </c>
      <c r="O104" s="25"/>
      <c r="P104" s="26">
        <f t="shared" si="13"/>
        <v>-24500</v>
      </c>
      <c r="Q104" s="26">
        <f t="shared" si="2"/>
        <v>-34500</v>
      </c>
      <c r="R104" s="20"/>
      <c r="S104" s="20"/>
      <c r="T104" s="20"/>
      <c r="U104" s="20"/>
      <c r="V104" s="20"/>
    </row>
    <row r="105" ht="12.75" customHeight="1">
      <c r="A105" s="17" t="s">
        <v>239</v>
      </c>
      <c r="B105" s="18" t="s">
        <v>14</v>
      </c>
      <c r="C105" s="19" t="s">
        <v>820</v>
      </c>
      <c r="D105" s="20" t="s">
        <v>821</v>
      </c>
      <c r="E105" s="21" t="s">
        <v>13</v>
      </c>
      <c r="F105" s="20" t="s">
        <v>311</v>
      </c>
      <c r="G105" s="20" t="s">
        <v>822</v>
      </c>
      <c r="H105" s="20" t="s">
        <v>347</v>
      </c>
      <c r="I105" s="20" t="s">
        <v>823</v>
      </c>
      <c r="J105" s="20" t="s">
        <v>673</v>
      </c>
      <c r="K105" s="20" t="s">
        <v>824</v>
      </c>
      <c r="L105" s="22">
        <v>3000.0</v>
      </c>
      <c r="M105" s="28">
        <v>10000.0</v>
      </c>
      <c r="N105" s="24">
        <v>10000.0</v>
      </c>
      <c r="O105" s="25">
        <f t="shared" ref="O105:O112" si="15">sum(L105/N105/100)</f>
        <v>0.003</v>
      </c>
      <c r="P105" s="26">
        <f t="shared" si="13"/>
        <v>-7000</v>
      </c>
      <c r="Q105" s="26">
        <f t="shared" si="2"/>
        <v>-17000</v>
      </c>
      <c r="R105" s="20"/>
      <c r="S105" s="20"/>
      <c r="T105" s="20"/>
      <c r="U105" s="20"/>
      <c r="V105" s="20"/>
    </row>
    <row r="106" ht="12.75" customHeight="1">
      <c r="A106" s="17" t="s">
        <v>239</v>
      </c>
      <c r="B106" s="18" t="s">
        <v>12</v>
      </c>
      <c r="C106" s="19" t="s">
        <v>825</v>
      </c>
      <c r="D106" s="20" t="s">
        <v>826</v>
      </c>
      <c r="E106" s="21" t="s">
        <v>13</v>
      </c>
      <c r="F106" s="20" t="s">
        <v>311</v>
      </c>
      <c r="G106" s="20" t="s">
        <v>827</v>
      </c>
      <c r="H106" s="20" t="s">
        <v>347</v>
      </c>
      <c r="I106" s="20" t="s">
        <v>353</v>
      </c>
      <c r="J106" s="20" t="s">
        <v>586</v>
      </c>
      <c r="K106" s="20" t="s">
        <v>828</v>
      </c>
      <c r="L106" s="22">
        <v>3000.0</v>
      </c>
      <c r="M106" s="28">
        <v>10000.0</v>
      </c>
      <c r="N106" s="24">
        <v>10000.0</v>
      </c>
      <c r="O106" s="25">
        <f t="shared" si="15"/>
        <v>0.003</v>
      </c>
      <c r="P106" s="26">
        <f t="shared" si="13"/>
        <v>-7000</v>
      </c>
      <c r="Q106" s="26">
        <f t="shared" si="2"/>
        <v>-17000</v>
      </c>
      <c r="R106" s="20"/>
      <c r="S106" s="20"/>
      <c r="T106" s="20"/>
      <c r="U106" s="20"/>
      <c r="V106" s="20"/>
    </row>
    <row r="107" ht="12.75" customHeight="1">
      <c r="A107" s="17" t="s">
        <v>245</v>
      </c>
      <c r="B107" s="18" t="s">
        <v>12</v>
      </c>
      <c r="C107" s="19" t="s">
        <v>829</v>
      </c>
      <c r="D107" s="20" t="s">
        <v>830</v>
      </c>
      <c r="E107" s="21" t="s">
        <v>13</v>
      </c>
      <c r="F107" s="20" t="s">
        <v>311</v>
      </c>
      <c r="G107" s="20" t="s">
        <v>831</v>
      </c>
      <c r="H107" s="20" t="s">
        <v>173</v>
      </c>
      <c r="I107" s="20" t="s">
        <v>832</v>
      </c>
      <c r="J107" s="20" t="s">
        <v>833</v>
      </c>
      <c r="K107" s="20" t="s">
        <v>330</v>
      </c>
      <c r="L107" s="22">
        <v>3000.0</v>
      </c>
      <c r="M107" s="21">
        <v>12500.0</v>
      </c>
      <c r="N107" s="24">
        <v>12500.0</v>
      </c>
      <c r="O107" s="25">
        <f t="shared" si="15"/>
        <v>0.0024</v>
      </c>
      <c r="P107" s="26">
        <f t="shared" si="13"/>
        <v>-9500</v>
      </c>
      <c r="Q107" s="26">
        <f t="shared" si="2"/>
        <v>-19500</v>
      </c>
      <c r="R107" s="20"/>
      <c r="S107" s="20"/>
      <c r="T107" s="20"/>
      <c r="U107" s="20"/>
      <c r="V107" s="20"/>
    </row>
    <row r="108" ht="12.75" customHeight="1">
      <c r="A108" s="17" t="s">
        <v>277</v>
      </c>
      <c r="B108" s="18" t="s">
        <v>12</v>
      </c>
      <c r="C108" s="19" t="s">
        <v>834</v>
      </c>
      <c r="D108" s="20" t="s">
        <v>835</v>
      </c>
      <c r="E108" s="21" t="s">
        <v>11</v>
      </c>
      <c r="F108" s="20" t="s">
        <v>358</v>
      </c>
      <c r="G108" s="20" t="s">
        <v>836</v>
      </c>
      <c r="H108" s="20" t="s">
        <v>459</v>
      </c>
      <c r="I108" s="20" t="s">
        <v>39</v>
      </c>
      <c r="J108" s="20" t="s">
        <v>837</v>
      </c>
      <c r="K108" s="20" t="s">
        <v>408</v>
      </c>
      <c r="L108" s="22">
        <v>3000.0</v>
      </c>
      <c r="M108" s="28">
        <v>10000.0</v>
      </c>
      <c r="N108" s="24">
        <v>10000.0</v>
      </c>
      <c r="O108" s="25">
        <f t="shared" si="15"/>
        <v>0.003</v>
      </c>
      <c r="P108" s="26">
        <f t="shared" si="13"/>
        <v>-7000</v>
      </c>
      <c r="Q108" s="26">
        <f t="shared" si="2"/>
        <v>-17000</v>
      </c>
      <c r="R108" s="20"/>
      <c r="S108" s="20"/>
      <c r="T108" s="20"/>
      <c r="U108" s="20"/>
      <c r="V108" s="20"/>
    </row>
    <row r="109" ht="12.75" customHeight="1">
      <c r="A109" s="17" t="s">
        <v>277</v>
      </c>
      <c r="B109" s="18" t="s">
        <v>12</v>
      </c>
      <c r="C109" s="19" t="s">
        <v>838</v>
      </c>
      <c r="D109" s="20" t="s">
        <v>839</v>
      </c>
      <c r="E109" s="21" t="s">
        <v>13</v>
      </c>
      <c r="F109" s="20" t="s">
        <v>311</v>
      </c>
      <c r="G109" s="20" t="s">
        <v>840</v>
      </c>
      <c r="H109" s="20" t="s">
        <v>459</v>
      </c>
      <c r="I109" s="20" t="s">
        <v>141</v>
      </c>
      <c r="J109" s="20" t="s">
        <v>460</v>
      </c>
      <c r="K109" s="20" t="s">
        <v>431</v>
      </c>
      <c r="L109" s="22">
        <v>3000.0</v>
      </c>
      <c r="M109" s="28">
        <v>10000.0</v>
      </c>
      <c r="N109" s="24">
        <v>10000.0</v>
      </c>
      <c r="O109" s="25">
        <f t="shared" si="15"/>
        <v>0.003</v>
      </c>
      <c r="P109" s="26">
        <f t="shared" si="13"/>
        <v>-7000</v>
      </c>
      <c r="Q109" s="26">
        <f t="shared" si="2"/>
        <v>-17000</v>
      </c>
      <c r="R109" s="20"/>
      <c r="S109" s="20"/>
      <c r="T109" s="20"/>
      <c r="U109" s="20"/>
      <c r="V109" s="20"/>
    </row>
    <row r="110" ht="12.75" customHeight="1">
      <c r="A110" s="17" t="s">
        <v>67</v>
      </c>
      <c r="B110" s="18" t="s">
        <v>14</v>
      </c>
      <c r="C110" s="19" t="s">
        <v>841</v>
      </c>
      <c r="D110" s="20" t="s">
        <v>842</v>
      </c>
      <c r="E110" s="21" t="s">
        <v>13</v>
      </c>
      <c r="F110" s="20" t="s">
        <v>311</v>
      </c>
      <c r="G110" s="20" t="s">
        <v>843</v>
      </c>
      <c r="H110" s="20" t="s">
        <v>393</v>
      </c>
      <c r="I110" s="20" t="s">
        <v>459</v>
      </c>
      <c r="J110" s="20" t="s">
        <v>705</v>
      </c>
      <c r="K110" s="20" t="s">
        <v>396</v>
      </c>
      <c r="L110" s="22">
        <v>3500.0</v>
      </c>
      <c r="M110" s="28">
        <v>12500.0</v>
      </c>
      <c r="N110" s="24">
        <v>12500.0</v>
      </c>
      <c r="O110" s="25">
        <f t="shared" si="15"/>
        <v>0.0028</v>
      </c>
      <c r="P110" s="26">
        <f t="shared" si="13"/>
        <v>-9000</v>
      </c>
      <c r="Q110" s="26">
        <f t="shared" si="2"/>
        <v>-19000</v>
      </c>
      <c r="R110" s="20"/>
      <c r="S110" s="20"/>
      <c r="T110" s="20"/>
      <c r="U110" s="20"/>
      <c r="V110" s="20"/>
    </row>
    <row r="111" ht="12.75" customHeight="1">
      <c r="A111" s="17" t="s">
        <v>69</v>
      </c>
      <c r="B111" s="18" t="s">
        <v>12</v>
      </c>
      <c r="C111" s="19" t="s">
        <v>844</v>
      </c>
      <c r="D111" s="20" t="s">
        <v>845</v>
      </c>
      <c r="E111" s="21" t="s">
        <v>13</v>
      </c>
      <c r="F111" s="20" t="s">
        <v>311</v>
      </c>
      <c r="G111" s="20" t="s">
        <v>846</v>
      </c>
      <c r="H111" s="20" t="s">
        <v>157</v>
      </c>
      <c r="I111" s="20" t="s">
        <v>467</v>
      </c>
      <c r="J111" s="20" t="s">
        <v>847</v>
      </c>
      <c r="K111" s="20" t="s">
        <v>848</v>
      </c>
      <c r="L111" s="22">
        <v>3500.0</v>
      </c>
      <c r="M111" s="27">
        <v>5500.0</v>
      </c>
      <c r="N111" s="26">
        <v>5500.0</v>
      </c>
      <c r="O111" s="25">
        <f t="shared" si="15"/>
        <v>0.006363636364</v>
      </c>
      <c r="P111" s="26">
        <f t="shared" si="13"/>
        <v>-2000</v>
      </c>
      <c r="Q111" s="26">
        <f t="shared" si="2"/>
        <v>-12000</v>
      </c>
      <c r="R111" s="20"/>
      <c r="S111" s="20"/>
      <c r="T111" s="20"/>
      <c r="U111" s="20"/>
      <c r="V111" s="20"/>
    </row>
    <row r="112" ht="12.75" customHeight="1">
      <c r="A112" s="17" t="s">
        <v>69</v>
      </c>
      <c r="B112" s="18" t="s">
        <v>12</v>
      </c>
      <c r="C112" s="19" t="s">
        <v>849</v>
      </c>
      <c r="D112" s="20" t="s">
        <v>850</v>
      </c>
      <c r="E112" s="21" t="s">
        <v>13</v>
      </c>
      <c r="F112" s="20" t="s">
        <v>311</v>
      </c>
      <c r="G112" s="20" t="s">
        <v>851</v>
      </c>
      <c r="H112" s="20" t="s">
        <v>157</v>
      </c>
      <c r="I112" s="20" t="s">
        <v>737</v>
      </c>
      <c r="J112" s="20" t="s">
        <v>362</v>
      </c>
      <c r="K112" s="20" t="s">
        <v>852</v>
      </c>
      <c r="L112" s="22">
        <v>3500.0</v>
      </c>
      <c r="M112" s="27">
        <v>5500.0</v>
      </c>
      <c r="N112" s="26">
        <v>5500.0</v>
      </c>
      <c r="O112" s="25">
        <f t="shared" si="15"/>
        <v>0.006363636364</v>
      </c>
      <c r="P112" s="26">
        <f t="shared" si="13"/>
        <v>-2000</v>
      </c>
      <c r="Q112" s="26">
        <f t="shared" si="2"/>
        <v>-12000</v>
      </c>
      <c r="R112" s="20"/>
      <c r="S112" s="20"/>
      <c r="T112" s="20"/>
      <c r="U112" s="20"/>
      <c r="V112" s="20"/>
    </row>
    <row r="113" ht="12.75" customHeight="1">
      <c r="A113" s="18" t="s">
        <v>73</v>
      </c>
      <c r="B113" s="21" t="s">
        <v>17</v>
      </c>
      <c r="C113" s="21">
        <v>863.0</v>
      </c>
      <c r="D113" s="20" t="str">
        <f>CONCATENATE(A113," x ", G113)</f>
        <v>Dandy Man (IRE) x Maybe So (GB)</v>
      </c>
      <c r="E113" s="21" t="s">
        <v>13</v>
      </c>
      <c r="F113" s="21" t="s">
        <v>853</v>
      </c>
      <c r="G113" s="21" t="s">
        <v>854</v>
      </c>
      <c r="H113" s="20"/>
      <c r="I113" s="20"/>
      <c r="J113" s="21" t="s">
        <v>468</v>
      </c>
      <c r="K113" s="21" t="s">
        <v>855</v>
      </c>
      <c r="L113" s="37">
        <v>3500.0</v>
      </c>
      <c r="M113" s="20"/>
      <c r="N113" s="31">
        <v>10000.0</v>
      </c>
      <c r="O113" s="25"/>
      <c r="P113" s="26">
        <f t="shared" si="13"/>
        <v>-6500</v>
      </c>
      <c r="Q113" s="26">
        <f t="shared" si="2"/>
        <v>-16500</v>
      </c>
      <c r="R113" s="20"/>
      <c r="S113" s="20"/>
      <c r="T113" s="20"/>
      <c r="U113" s="20"/>
      <c r="V113" s="20"/>
    </row>
    <row r="114" ht="12.75" customHeight="1">
      <c r="A114" s="17" t="s">
        <v>95</v>
      </c>
      <c r="B114" s="18" t="s">
        <v>12</v>
      </c>
      <c r="C114" s="19" t="s">
        <v>856</v>
      </c>
      <c r="D114" s="20" t="s">
        <v>857</v>
      </c>
      <c r="E114" s="21" t="s">
        <v>11</v>
      </c>
      <c r="F114" s="20" t="s">
        <v>311</v>
      </c>
      <c r="G114" s="20" t="s">
        <v>858</v>
      </c>
      <c r="H114" s="20" t="s">
        <v>728</v>
      </c>
      <c r="I114" s="20" t="s">
        <v>435</v>
      </c>
      <c r="J114" s="20" t="s">
        <v>337</v>
      </c>
      <c r="K114" s="20" t="s">
        <v>859</v>
      </c>
      <c r="L114" s="22">
        <v>3500.0</v>
      </c>
      <c r="M114" s="28">
        <v>5000.0</v>
      </c>
      <c r="N114" s="24">
        <v>5000.0</v>
      </c>
      <c r="O114" s="25">
        <f>sum(L114/N114/100)</f>
        <v>0.007</v>
      </c>
      <c r="P114" s="26">
        <f t="shared" si="13"/>
        <v>-1500</v>
      </c>
      <c r="Q114" s="26">
        <f t="shared" si="2"/>
        <v>-11500</v>
      </c>
      <c r="R114" s="20"/>
      <c r="S114" s="20"/>
      <c r="T114" s="20"/>
      <c r="U114" s="20"/>
      <c r="V114" s="20"/>
    </row>
    <row r="115" ht="12.75" customHeight="1">
      <c r="A115" s="18" t="s">
        <v>131</v>
      </c>
      <c r="B115" s="21" t="s">
        <v>17</v>
      </c>
      <c r="C115" s="21">
        <v>852.0</v>
      </c>
      <c r="D115" s="20" t="str">
        <f>CONCATENATE(A115," x ", G115)</f>
        <v>Holy Roman Emperor (IRE) x Maiden's Tower (IRE)</v>
      </c>
      <c r="E115" s="21" t="s">
        <v>13</v>
      </c>
      <c r="F115" s="21" t="s">
        <v>717</v>
      </c>
      <c r="G115" s="21" t="s">
        <v>860</v>
      </c>
      <c r="H115" s="20"/>
      <c r="I115" s="20"/>
      <c r="J115" s="21" t="s">
        <v>796</v>
      </c>
      <c r="K115" s="21" t="s">
        <v>861</v>
      </c>
      <c r="L115" s="37">
        <v>3500.0</v>
      </c>
      <c r="M115" s="20"/>
      <c r="N115" s="24">
        <v>8000.0</v>
      </c>
      <c r="O115" s="25"/>
      <c r="P115" s="26">
        <f t="shared" si="13"/>
        <v>-4500</v>
      </c>
      <c r="Q115" s="26">
        <f t="shared" si="2"/>
        <v>-14500</v>
      </c>
      <c r="R115" s="20"/>
      <c r="S115" s="20"/>
      <c r="T115" s="20"/>
      <c r="U115" s="20"/>
      <c r="V115" s="20"/>
    </row>
    <row r="116" ht="12.75" customHeight="1">
      <c r="A116" s="17" t="s">
        <v>137</v>
      </c>
      <c r="B116" s="18" t="s">
        <v>12</v>
      </c>
      <c r="C116" s="19" t="s">
        <v>862</v>
      </c>
      <c r="D116" s="20" t="s">
        <v>863</v>
      </c>
      <c r="E116" s="21" t="s">
        <v>13</v>
      </c>
      <c r="F116" s="20" t="s">
        <v>311</v>
      </c>
      <c r="G116" s="20" t="s">
        <v>864</v>
      </c>
      <c r="H116" s="20" t="s">
        <v>141</v>
      </c>
      <c r="I116" s="20" t="s">
        <v>466</v>
      </c>
      <c r="J116" s="20" t="s">
        <v>865</v>
      </c>
      <c r="K116" s="20" t="s">
        <v>866</v>
      </c>
      <c r="L116" s="22">
        <v>3500.0</v>
      </c>
      <c r="M116" s="28">
        <v>5000.0</v>
      </c>
      <c r="N116" s="24">
        <v>5000.0</v>
      </c>
      <c r="O116" s="25">
        <f t="shared" ref="O116:O117" si="16">sum(L116/N116/100)</f>
        <v>0.007</v>
      </c>
      <c r="P116" s="26">
        <f t="shared" si="13"/>
        <v>-1500</v>
      </c>
      <c r="Q116" s="26">
        <f t="shared" si="2"/>
        <v>-11500</v>
      </c>
      <c r="R116" s="20"/>
      <c r="S116" s="20"/>
      <c r="T116" s="20"/>
      <c r="U116" s="20"/>
      <c r="V116" s="20"/>
    </row>
    <row r="117" ht="12.75" customHeight="1">
      <c r="A117" s="17" t="s">
        <v>231</v>
      </c>
      <c r="B117" s="18" t="s">
        <v>12</v>
      </c>
      <c r="C117" s="19" t="s">
        <v>867</v>
      </c>
      <c r="D117" s="20" t="s">
        <v>868</v>
      </c>
      <c r="E117" s="21" t="s">
        <v>11</v>
      </c>
      <c r="F117" s="20" t="s">
        <v>333</v>
      </c>
      <c r="G117" s="20" t="s">
        <v>869</v>
      </c>
      <c r="H117" s="20" t="s">
        <v>223</v>
      </c>
      <c r="I117" s="20" t="s">
        <v>75</v>
      </c>
      <c r="J117" s="20" t="s">
        <v>551</v>
      </c>
      <c r="K117" s="20" t="s">
        <v>870</v>
      </c>
      <c r="L117" s="22">
        <v>3500.0</v>
      </c>
      <c r="M117" s="23" t="s">
        <v>540</v>
      </c>
      <c r="N117" s="24">
        <v>10200.0</v>
      </c>
      <c r="O117" s="25">
        <f t="shared" si="16"/>
        <v>0.003431372549</v>
      </c>
      <c r="P117" s="26">
        <f t="shared" si="13"/>
        <v>-6700</v>
      </c>
      <c r="Q117" s="26">
        <f t="shared" si="2"/>
        <v>-16700</v>
      </c>
      <c r="R117" s="20"/>
      <c r="S117" s="20"/>
      <c r="T117" s="20"/>
      <c r="U117" s="20"/>
      <c r="V117" s="20"/>
    </row>
    <row r="118" ht="12.75" customHeight="1">
      <c r="A118" s="18" t="s">
        <v>19</v>
      </c>
      <c r="B118" s="21" t="s">
        <v>17</v>
      </c>
      <c r="C118" s="21">
        <v>972.0</v>
      </c>
      <c r="D118" s="20" t="str">
        <f>CONCATENATE(A118," x ", G118)</f>
        <v>Aclaim (IRE) x Sleepy Dust (IRE)</v>
      </c>
      <c r="E118" s="21" t="s">
        <v>11</v>
      </c>
      <c r="F118" s="21" t="s">
        <v>717</v>
      </c>
      <c r="G118" s="21" t="s">
        <v>871</v>
      </c>
      <c r="H118" s="20"/>
      <c r="I118" s="20"/>
      <c r="J118" s="21" t="s">
        <v>872</v>
      </c>
      <c r="K118" s="21" t="s">
        <v>873</v>
      </c>
      <c r="L118" s="37">
        <v>4000.0</v>
      </c>
      <c r="M118" s="20"/>
      <c r="N118" s="24">
        <v>9600.0</v>
      </c>
      <c r="O118" s="25"/>
      <c r="P118" s="26">
        <f t="shared" si="13"/>
        <v>-5600</v>
      </c>
      <c r="Q118" s="26">
        <f t="shared" si="2"/>
        <v>-15600</v>
      </c>
      <c r="R118" s="20"/>
      <c r="S118" s="20"/>
      <c r="T118" s="20"/>
      <c r="U118" s="20"/>
      <c r="V118" s="20"/>
    </row>
    <row r="119" ht="12.75" customHeight="1">
      <c r="A119" s="33" t="s">
        <v>23</v>
      </c>
      <c r="B119" s="21" t="s">
        <v>17</v>
      </c>
      <c r="C119" s="34">
        <v>561.0</v>
      </c>
      <c r="D119" s="20" t="s">
        <v>874</v>
      </c>
      <c r="E119" s="21" t="s">
        <v>11</v>
      </c>
      <c r="F119" s="35" t="s">
        <v>875</v>
      </c>
      <c r="G119" s="35" t="s">
        <v>876</v>
      </c>
      <c r="H119" s="20"/>
      <c r="I119" s="20"/>
      <c r="J119" s="35" t="s">
        <v>877</v>
      </c>
      <c r="K119" s="35" t="s">
        <v>878</v>
      </c>
      <c r="L119" s="22">
        <v>4000.0</v>
      </c>
      <c r="M119" s="36"/>
      <c r="N119" s="24">
        <v>5000.0</v>
      </c>
      <c r="O119" s="25">
        <f t="shared" ref="O119:O122" si="17">sum(L119/N119/100)</f>
        <v>0.008</v>
      </c>
      <c r="P119" s="26">
        <v>3000.0</v>
      </c>
      <c r="Q119" s="26">
        <f t="shared" si="2"/>
        <v>-11000</v>
      </c>
      <c r="R119" s="20"/>
      <c r="S119" s="20"/>
      <c r="T119" s="20"/>
      <c r="U119" s="20"/>
      <c r="V119" s="20"/>
    </row>
    <row r="120" ht="12.75" customHeight="1">
      <c r="A120" s="17" t="s">
        <v>23</v>
      </c>
      <c r="B120" s="18" t="s">
        <v>12</v>
      </c>
      <c r="C120" s="19" t="s">
        <v>879</v>
      </c>
      <c r="D120" s="20" t="s">
        <v>880</v>
      </c>
      <c r="E120" s="21" t="s">
        <v>13</v>
      </c>
      <c r="F120" s="20" t="s">
        <v>311</v>
      </c>
      <c r="G120" s="20" t="s">
        <v>881</v>
      </c>
      <c r="H120" s="20" t="s">
        <v>223</v>
      </c>
      <c r="I120" s="20" t="s">
        <v>882</v>
      </c>
      <c r="J120" s="20" t="s">
        <v>715</v>
      </c>
      <c r="K120" s="20" t="s">
        <v>883</v>
      </c>
      <c r="L120" s="22">
        <v>4000.0</v>
      </c>
      <c r="M120" s="28">
        <v>5000.0</v>
      </c>
      <c r="N120" s="24">
        <v>5000.0</v>
      </c>
      <c r="O120" s="25">
        <f t="shared" si="17"/>
        <v>0.008</v>
      </c>
      <c r="P120" s="26">
        <f t="shared" ref="P120:P123" si="18">sum(L120-N120)</f>
        <v>-1000</v>
      </c>
      <c r="Q120" s="26">
        <f t="shared" si="2"/>
        <v>-11000</v>
      </c>
      <c r="R120" s="20"/>
      <c r="S120" s="20"/>
      <c r="T120" s="20"/>
      <c r="U120" s="20"/>
      <c r="V120" s="20"/>
    </row>
    <row r="121" ht="12.75" customHeight="1">
      <c r="A121" s="17" t="s">
        <v>29</v>
      </c>
      <c r="B121" s="18" t="s">
        <v>12</v>
      </c>
      <c r="C121" s="19" t="s">
        <v>884</v>
      </c>
      <c r="D121" s="20" t="s">
        <v>885</v>
      </c>
      <c r="E121" s="21" t="s">
        <v>13</v>
      </c>
      <c r="F121" s="20" t="s">
        <v>311</v>
      </c>
      <c r="G121" s="20" t="s">
        <v>886</v>
      </c>
      <c r="H121" s="20" t="s">
        <v>157</v>
      </c>
      <c r="I121" s="20" t="s">
        <v>189</v>
      </c>
      <c r="J121" s="20" t="s">
        <v>525</v>
      </c>
      <c r="K121" s="20" t="s">
        <v>887</v>
      </c>
      <c r="L121" s="22">
        <v>4000.0</v>
      </c>
      <c r="M121" s="23" t="s">
        <v>669</v>
      </c>
      <c r="N121" s="24">
        <v>15000.0</v>
      </c>
      <c r="O121" s="25">
        <f t="shared" si="17"/>
        <v>0.002666666667</v>
      </c>
      <c r="P121" s="26">
        <f t="shared" si="18"/>
        <v>-11000</v>
      </c>
      <c r="Q121" s="26">
        <f t="shared" si="2"/>
        <v>-21000</v>
      </c>
      <c r="R121" s="20"/>
      <c r="S121" s="20"/>
      <c r="T121" s="20"/>
      <c r="U121" s="20"/>
      <c r="V121" s="20"/>
    </row>
    <row r="122" ht="12.75" customHeight="1">
      <c r="A122" s="17" t="s">
        <v>45</v>
      </c>
      <c r="B122" s="18" t="s">
        <v>12</v>
      </c>
      <c r="C122" s="19" t="s">
        <v>888</v>
      </c>
      <c r="D122" s="20" t="s">
        <v>889</v>
      </c>
      <c r="E122" s="21" t="s">
        <v>13</v>
      </c>
      <c r="F122" s="20" t="s">
        <v>358</v>
      </c>
      <c r="G122" s="20" t="s">
        <v>890</v>
      </c>
      <c r="H122" s="20" t="s">
        <v>891</v>
      </c>
      <c r="I122" s="20" t="s">
        <v>892</v>
      </c>
      <c r="J122" s="20" t="s">
        <v>893</v>
      </c>
      <c r="K122" s="20" t="s">
        <v>894</v>
      </c>
      <c r="L122" s="22">
        <v>4000.0</v>
      </c>
      <c r="M122" s="23" t="s">
        <v>317</v>
      </c>
      <c r="N122" s="24">
        <v>5000.0</v>
      </c>
      <c r="O122" s="25">
        <f t="shared" si="17"/>
        <v>0.008</v>
      </c>
      <c r="P122" s="26">
        <f t="shared" si="18"/>
        <v>-1000</v>
      </c>
      <c r="Q122" s="26">
        <f t="shared" si="2"/>
        <v>-11000</v>
      </c>
      <c r="R122" s="20"/>
      <c r="S122" s="20"/>
      <c r="T122" s="20"/>
      <c r="U122" s="20"/>
      <c r="V122" s="20"/>
    </row>
    <row r="123" ht="12.75" customHeight="1">
      <c r="A123" s="18" t="s">
        <v>47</v>
      </c>
      <c r="B123" s="21" t="s">
        <v>17</v>
      </c>
      <c r="C123" s="21">
        <v>865.0</v>
      </c>
      <c r="D123" s="20" t="str">
        <f>CONCATENATE(A123," x ", G123)</f>
        <v>Bungle Inthejungle (GB) x Melanie Pimm (IRE)</v>
      </c>
      <c r="E123" s="21" t="s">
        <v>11</v>
      </c>
      <c r="F123" s="21" t="s">
        <v>717</v>
      </c>
      <c r="G123" s="21" t="s">
        <v>895</v>
      </c>
      <c r="H123" s="20"/>
      <c r="I123" s="20"/>
      <c r="J123" s="21" t="s">
        <v>896</v>
      </c>
      <c r="K123" s="21" t="s">
        <v>897</v>
      </c>
      <c r="L123" s="37">
        <v>4000.0</v>
      </c>
      <c r="M123" s="20"/>
      <c r="N123" s="26">
        <v>7500.0</v>
      </c>
      <c r="O123" s="25"/>
      <c r="P123" s="26">
        <f t="shared" si="18"/>
        <v>-3500</v>
      </c>
      <c r="Q123" s="26">
        <f t="shared" si="2"/>
        <v>-13500</v>
      </c>
      <c r="R123" s="20"/>
      <c r="S123" s="20"/>
      <c r="T123" s="20"/>
      <c r="U123" s="20"/>
      <c r="V123" s="20"/>
    </row>
    <row r="124" ht="12.75" customHeight="1">
      <c r="A124" s="33" t="s">
        <v>61</v>
      </c>
      <c r="B124" s="21" t="s">
        <v>17</v>
      </c>
      <c r="C124" s="34">
        <v>688.0</v>
      </c>
      <c r="D124" s="20" t="s">
        <v>898</v>
      </c>
      <c r="E124" s="21" t="s">
        <v>11</v>
      </c>
      <c r="F124" s="35" t="s">
        <v>333</v>
      </c>
      <c r="G124" s="35" t="s">
        <v>899</v>
      </c>
      <c r="H124" s="20"/>
      <c r="I124" s="20"/>
      <c r="J124" s="35" t="s">
        <v>337</v>
      </c>
      <c r="K124" s="35" t="s">
        <v>900</v>
      </c>
      <c r="L124" s="22">
        <v>4000.0</v>
      </c>
      <c r="M124" s="36"/>
      <c r="N124" s="26">
        <v>17000.0</v>
      </c>
      <c r="O124" s="25">
        <f>sum(L124/N124/100)</f>
        <v>0.002352941176</v>
      </c>
      <c r="P124" s="26">
        <v>3000.0</v>
      </c>
      <c r="Q124" s="26">
        <f t="shared" si="2"/>
        <v>-23000</v>
      </c>
      <c r="R124" s="20"/>
      <c r="S124" s="20"/>
      <c r="T124" s="20"/>
      <c r="U124" s="20"/>
      <c r="V124" s="20"/>
    </row>
    <row r="125" ht="12.75" customHeight="1">
      <c r="A125" s="18" t="s">
        <v>69</v>
      </c>
      <c r="B125" s="21" t="s">
        <v>17</v>
      </c>
      <c r="C125" s="21">
        <v>981.0</v>
      </c>
      <c r="D125" s="20" t="str">
        <f>CONCATENATE(A125," x ", G125)</f>
        <v>Coulsty (IRE) x South Forest (IRE)</v>
      </c>
      <c r="E125" s="21" t="s">
        <v>11</v>
      </c>
      <c r="F125" s="21" t="s">
        <v>717</v>
      </c>
      <c r="G125" s="21" t="s">
        <v>901</v>
      </c>
      <c r="H125" s="20"/>
      <c r="I125" s="20"/>
      <c r="J125" s="21" t="s">
        <v>814</v>
      </c>
      <c r="K125" s="21" t="s">
        <v>902</v>
      </c>
      <c r="L125" s="37">
        <v>4000.0</v>
      </c>
      <c r="M125" s="20"/>
      <c r="N125" s="26">
        <v>5500.0</v>
      </c>
      <c r="O125" s="25"/>
      <c r="P125" s="26">
        <f t="shared" ref="P125:P130" si="19">sum(L125-N125)</f>
        <v>-1500</v>
      </c>
      <c r="Q125" s="26">
        <f t="shared" si="2"/>
        <v>-11500</v>
      </c>
      <c r="R125" s="20"/>
      <c r="S125" s="20"/>
      <c r="T125" s="20"/>
      <c r="U125" s="20"/>
      <c r="V125" s="20"/>
    </row>
    <row r="126" ht="12.75" customHeight="1">
      <c r="A126" s="17" t="s">
        <v>79</v>
      </c>
      <c r="B126" s="18" t="s">
        <v>12</v>
      </c>
      <c r="C126" s="19" t="s">
        <v>903</v>
      </c>
      <c r="D126" s="20" t="s">
        <v>904</v>
      </c>
      <c r="E126" s="21" t="s">
        <v>13</v>
      </c>
      <c r="F126" s="20" t="s">
        <v>358</v>
      </c>
      <c r="G126" s="20" t="s">
        <v>905</v>
      </c>
      <c r="H126" s="20" t="s">
        <v>550</v>
      </c>
      <c r="I126" s="20" t="s">
        <v>141</v>
      </c>
      <c r="J126" s="20" t="s">
        <v>906</v>
      </c>
      <c r="K126" s="20" t="s">
        <v>710</v>
      </c>
      <c r="L126" s="22">
        <v>4000.0</v>
      </c>
      <c r="M126" s="28">
        <v>5000.0</v>
      </c>
      <c r="N126" s="24">
        <v>5000.0</v>
      </c>
      <c r="O126" s="25">
        <f t="shared" ref="O126:O127" si="20">sum(L126/N126/100)</f>
        <v>0.008</v>
      </c>
      <c r="P126" s="26">
        <f t="shared" si="19"/>
        <v>-1000</v>
      </c>
      <c r="Q126" s="26">
        <f t="shared" si="2"/>
        <v>-11000</v>
      </c>
      <c r="R126" s="20"/>
      <c r="S126" s="20"/>
      <c r="T126" s="20"/>
      <c r="U126" s="20"/>
      <c r="V126" s="20"/>
    </row>
    <row r="127" ht="12.75" customHeight="1">
      <c r="A127" s="17" t="s">
        <v>87</v>
      </c>
      <c r="B127" s="18" t="s">
        <v>14</v>
      </c>
      <c r="C127" s="19" t="s">
        <v>907</v>
      </c>
      <c r="D127" s="20" t="s">
        <v>908</v>
      </c>
      <c r="E127" s="21" t="s">
        <v>11</v>
      </c>
      <c r="F127" s="20" t="s">
        <v>311</v>
      </c>
      <c r="G127" s="20" t="s">
        <v>909</v>
      </c>
      <c r="H127" s="20" t="s">
        <v>597</v>
      </c>
      <c r="I127" s="20" t="s">
        <v>910</v>
      </c>
      <c r="J127" s="20" t="s">
        <v>911</v>
      </c>
      <c r="K127" s="20" t="s">
        <v>323</v>
      </c>
      <c r="L127" s="22">
        <v>4000.0</v>
      </c>
      <c r="M127" s="28">
        <v>15000.0</v>
      </c>
      <c r="N127" s="24">
        <v>15000.0</v>
      </c>
      <c r="O127" s="25">
        <f t="shared" si="20"/>
        <v>0.002666666667</v>
      </c>
      <c r="P127" s="26">
        <f t="shared" si="19"/>
        <v>-11000</v>
      </c>
      <c r="Q127" s="26">
        <f t="shared" si="2"/>
        <v>-21000</v>
      </c>
      <c r="R127" s="20"/>
      <c r="S127" s="20"/>
      <c r="T127" s="20"/>
      <c r="U127" s="20"/>
      <c r="V127" s="20"/>
    </row>
    <row r="128" ht="12.75" customHeight="1">
      <c r="A128" s="18" t="s">
        <v>91</v>
      </c>
      <c r="B128" s="21" t="s">
        <v>17</v>
      </c>
      <c r="C128" s="21">
        <v>971.0</v>
      </c>
      <c r="D128" s="20" t="str">
        <f>CONCATENATE(A128," x ", G128)</f>
        <v>Elzaam (AUS) x Signora Lina (IRE)</v>
      </c>
      <c r="E128" s="21" t="s">
        <v>11</v>
      </c>
      <c r="F128" s="21" t="s">
        <v>912</v>
      </c>
      <c r="G128" s="21" t="s">
        <v>913</v>
      </c>
      <c r="H128" s="20"/>
      <c r="I128" s="20"/>
      <c r="J128" s="21" t="s">
        <v>914</v>
      </c>
      <c r="K128" s="21" t="s">
        <v>915</v>
      </c>
      <c r="L128" s="37">
        <v>4000.0</v>
      </c>
      <c r="M128" s="20"/>
      <c r="N128" s="24">
        <v>5000.0</v>
      </c>
      <c r="O128" s="25"/>
      <c r="P128" s="26">
        <f t="shared" si="19"/>
        <v>-1000</v>
      </c>
      <c r="Q128" s="26">
        <f t="shared" si="2"/>
        <v>-11000</v>
      </c>
      <c r="R128" s="20"/>
      <c r="S128" s="20"/>
      <c r="T128" s="20"/>
      <c r="U128" s="20"/>
      <c r="V128" s="20"/>
    </row>
    <row r="129" ht="12.75" customHeight="1">
      <c r="A129" s="17" t="s">
        <v>91</v>
      </c>
      <c r="B129" s="18" t="s">
        <v>12</v>
      </c>
      <c r="C129" s="19" t="s">
        <v>916</v>
      </c>
      <c r="D129" s="20" t="s">
        <v>917</v>
      </c>
      <c r="E129" s="21" t="s">
        <v>11</v>
      </c>
      <c r="F129" s="20" t="s">
        <v>311</v>
      </c>
      <c r="G129" s="20" t="s">
        <v>918</v>
      </c>
      <c r="H129" s="20" t="s">
        <v>335</v>
      </c>
      <c r="I129" s="20" t="s">
        <v>37</v>
      </c>
      <c r="J129" s="20" t="s">
        <v>342</v>
      </c>
      <c r="K129" s="20" t="s">
        <v>919</v>
      </c>
      <c r="L129" s="22">
        <v>4000.0</v>
      </c>
      <c r="M129" s="28">
        <v>5000.0</v>
      </c>
      <c r="N129" s="24">
        <v>5000.0</v>
      </c>
      <c r="O129" s="25">
        <f t="shared" ref="O129:O132" si="21">sum(L129/N129/100)</f>
        <v>0.008</v>
      </c>
      <c r="P129" s="26">
        <f t="shared" si="19"/>
        <v>-1000</v>
      </c>
      <c r="Q129" s="26">
        <f t="shared" si="2"/>
        <v>-11000</v>
      </c>
      <c r="R129" s="20"/>
      <c r="S129" s="20"/>
      <c r="T129" s="20"/>
      <c r="U129" s="20"/>
      <c r="V129" s="20"/>
    </row>
    <row r="130" ht="12.75" customHeight="1">
      <c r="A130" s="17" t="s">
        <v>137</v>
      </c>
      <c r="B130" s="18" t="s">
        <v>12</v>
      </c>
      <c r="C130" s="19" t="s">
        <v>920</v>
      </c>
      <c r="D130" s="20" t="s">
        <v>921</v>
      </c>
      <c r="E130" s="21" t="s">
        <v>13</v>
      </c>
      <c r="F130" s="20" t="s">
        <v>311</v>
      </c>
      <c r="G130" s="20" t="s">
        <v>922</v>
      </c>
      <c r="H130" s="20" t="s">
        <v>141</v>
      </c>
      <c r="I130" s="20" t="s">
        <v>133</v>
      </c>
      <c r="J130" s="20" t="s">
        <v>348</v>
      </c>
      <c r="K130" s="20" t="s">
        <v>562</v>
      </c>
      <c r="L130" s="22">
        <v>4000.0</v>
      </c>
      <c r="M130" s="28">
        <v>5000.0</v>
      </c>
      <c r="N130" s="24">
        <v>5000.0</v>
      </c>
      <c r="O130" s="25">
        <f t="shared" si="21"/>
        <v>0.008</v>
      </c>
      <c r="P130" s="26">
        <f t="shared" si="19"/>
        <v>-1000</v>
      </c>
      <c r="Q130" s="26">
        <f t="shared" si="2"/>
        <v>-11000</v>
      </c>
      <c r="R130" s="20"/>
      <c r="S130" s="20"/>
      <c r="T130" s="20"/>
      <c r="U130" s="20"/>
      <c r="V130" s="20"/>
    </row>
    <row r="131" ht="12.75" customHeight="1">
      <c r="A131" s="33" t="s">
        <v>167</v>
      </c>
      <c r="B131" s="21" t="s">
        <v>17</v>
      </c>
      <c r="C131" s="34">
        <v>703.0</v>
      </c>
      <c r="D131" s="35" t="s">
        <v>923</v>
      </c>
      <c r="E131" s="21" t="s">
        <v>11</v>
      </c>
      <c r="F131" s="35" t="s">
        <v>311</v>
      </c>
      <c r="G131" s="35">
        <v>2023.0</v>
      </c>
      <c r="H131" s="20"/>
      <c r="I131" s="20"/>
      <c r="J131" s="35" t="s">
        <v>924</v>
      </c>
      <c r="K131" s="35" t="s">
        <v>925</v>
      </c>
      <c r="L131" s="22">
        <v>4000.0</v>
      </c>
      <c r="M131" s="36"/>
      <c r="N131" s="24">
        <v>10000.0</v>
      </c>
      <c r="O131" s="25">
        <f t="shared" si="21"/>
        <v>0.004</v>
      </c>
      <c r="P131" s="26">
        <v>3000.0</v>
      </c>
      <c r="Q131" s="26">
        <f t="shared" si="2"/>
        <v>-16000</v>
      </c>
      <c r="R131" s="20"/>
      <c r="S131" s="20"/>
      <c r="T131" s="20"/>
      <c r="U131" s="20"/>
      <c r="V131" s="20"/>
    </row>
    <row r="132" ht="12.75" customHeight="1">
      <c r="A132" s="17" t="s">
        <v>177</v>
      </c>
      <c r="B132" s="18" t="s">
        <v>12</v>
      </c>
      <c r="C132" s="19" t="s">
        <v>926</v>
      </c>
      <c r="D132" s="20" t="s">
        <v>927</v>
      </c>
      <c r="E132" s="21" t="s">
        <v>13</v>
      </c>
      <c r="F132" s="20" t="s">
        <v>311</v>
      </c>
      <c r="G132" s="20" t="s">
        <v>928</v>
      </c>
      <c r="H132" s="20" t="s">
        <v>223</v>
      </c>
      <c r="I132" s="20" t="s">
        <v>654</v>
      </c>
      <c r="J132" s="20" t="s">
        <v>929</v>
      </c>
      <c r="K132" s="20" t="s">
        <v>894</v>
      </c>
      <c r="L132" s="22">
        <v>4000.0</v>
      </c>
      <c r="M132" s="28">
        <v>50000.0</v>
      </c>
      <c r="N132" s="24">
        <v>50000.0</v>
      </c>
      <c r="O132" s="25">
        <f t="shared" si="21"/>
        <v>0.0008</v>
      </c>
      <c r="P132" s="26">
        <f t="shared" ref="P132:P135" si="22">sum(L132-N132)</f>
        <v>-46000</v>
      </c>
      <c r="Q132" s="26">
        <f t="shared" si="2"/>
        <v>-56000</v>
      </c>
      <c r="R132" s="20"/>
      <c r="S132" s="20"/>
      <c r="T132" s="20"/>
      <c r="U132" s="20"/>
      <c r="V132" s="20"/>
    </row>
    <row r="133" ht="12.75" customHeight="1">
      <c r="A133" s="18" t="s">
        <v>179</v>
      </c>
      <c r="B133" s="21" t="s">
        <v>17</v>
      </c>
      <c r="C133" s="39">
        <v>771.0</v>
      </c>
      <c r="D133" s="21" t="s">
        <v>930</v>
      </c>
      <c r="E133" s="21" t="s">
        <v>13</v>
      </c>
      <c r="F133" s="21" t="s">
        <v>311</v>
      </c>
      <c r="G133" s="21" t="s">
        <v>931</v>
      </c>
      <c r="H133" s="20"/>
      <c r="I133" s="20"/>
      <c r="J133" s="21" t="s">
        <v>793</v>
      </c>
      <c r="K133" s="21" t="s">
        <v>932</v>
      </c>
      <c r="L133" s="40">
        <v>4000.0</v>
      </c>
      <c r="M133" s="36"/>
      <c r="N133" s="24">
        <v>6000.0</v>
      </c>
      <c r="O133" s="20"/>
      <c r="P133" s="26">
        <f t="shared" si="22"/>
        <v>-2000</v>
      </c>
      <c r="Q133" s="26">
        <f t="shared" si="2"/>
        <v>-12000</v>
      </c>
      <c r="R133" s="20"/>
      <c r="S133" s="20"/>
      <c r="T133" s="20"/>
      <c r="U133" s="20"/>
      <c r="V133" s="20"/>
    </row>
    <row r="134" ht="12.75" customHeight="1">
      <c r="A134" s="17" t="s">
        <v>179</v>
      </c>
      <c r="B134" s="18" t="s">
        <v>12</v>
      </c>
      <c r="C134" s="19" t="s">
        <v>933</v>
      </c>
      <c r="D134" s="20" t="s">
        <v>934</v>
      </c>
      <c r="E134" s="21" t="s">
        <v>13</v>
      </c>
      <c r="F134" s="20" t="s">
        <v>311</v>
      </c>
      <c r="G134" s="20" t="s">
        <v>935</v>
      </c>
      <c r="H134" s="20" t="s">
        <v>157</v>
      </c>
      <c r="I134" s="20" t="s">
        <v>936</v>
      </c>
      <c r="J134" s="20" t="s">
        <v>937</v>
      </c>
      <c r="K134" s="20" t="s">
        <v>802</v>
      </c>
      <c r="L134" s="22">
        <v>4000.0</v>
      </c>
      <c r="M134" s="28">
        <v>6000.0</v>
      </c>
      <c r="N134" s="24">
        <v>6000.0</v>
      </c>
      <c r="O134" s="25">
        <f>sum(L134/N134/100)</f>
        <v>0.006666666667</v>
      </c>
      <c r="P134" s="26">
        <f t="shared" si="22"/>
        <v>-2000</v>
      </c>
      <c r="Q134" s="26">
        <f t="shared" si="2"/>
        <v>-12000</v>
      </c>
      <c r="R134" s="20"/>
      <c r="S134" s="20"/>
      <c r="T134" s="20"/>
      <c r="U134" s="20"/>
      <c r="V134" s="20"/>
    </row>
    <row r="135" ht="12.75" customHeight="1">
      <c r="A135" s="18" t="s">
        <v>195</v>
      </c>
      <c r="B135" s="21" t="s">
        <v>17</v>
      </c>
      <c r="C135" s="21">
        <v>980.0</v>
      </c>
      <c r="D135" s="20" t="str">
        <f>CONCATENATE(A135," x ", G135)</f>
        <v>Phoenix of Spain (IRE) x Soul Custody (CAN)</v>
      </c>
      <c r="E135" s="21" t="s">
        <v>13</v>
      </c>
      <c r="F135" s="21" t="s">
        <v>717</v>
      </c>
      <c r="G135" s="21" t="s">
        <v>938</v>
      </c>
      <c r="H135" s="20"/>
      <c r="I135" s="20"/>
      <c r="J135" s="21" t="s">
        <v>362</v>
      </c>
      <c r="K135" s="21" t="s">
        <v>939</v>
      </c>
      <c r="L135" s="37">
        <v>4000.0</v>
      </c>
      <c r="M135" s="20"/>
      <c r="N135" s="26">
        <v>10000.0</v>
      </c>
      <c r="O135" s="25"/>
      <c r="P135" s="26">
        <f t="shared" si="22"/>
        <v>-6000</v>
      </c>
      <c r="Q135" s="26">
        <f t="shared" si="2"/>
        <v>-16000</v>
      </c>
      <c r="R135" s="20"/>
      <c r="S135" s="20"/>
      <c r="T135" s="20"/>
      <c r="U135" s="20"/>
      <c r="V135" s="20"/>
    </row>
    <row r="136" ht="12.75" customHeight="1">
      <c r="A136" s="33" t="s">
        <v>195</v>
      </c>
      <c r="B136" s="21" t="s">
        <v>17</v>
      </c>
      <c r="C136" s="34">
        <v>710.0</v>
      </c>
      <c r="D136" s="35" t="s">
        <v>940</v>
      </c>
      <c r="E136" s="21" t="s">
        <v>13</v>
      </c>
      <c r="F136" s="35" t="s">
        <v>358</v>
      </c>
      <c r="G136" s="35">
        <v>2023.0</v>
      </c>
      <c r="H136" s="20"/>
      <c r="I136" s="20"/>
      <c r="J136" s="35" t="s">
        <v>793</v>
      </c>
      <c r="K136" s="35" t="s">
        <v>941</v>
      </c>
      <c r="L136" s="22">
        <v>4000.0</v>
      </c>
      <c r="M136" s="36"/>
      <c r="N136" s="26">
        <v>10000.0</v>
      </c>
      <c r="O136" s="25">
        <f t="shared" ref="O136:O141" si="23">sum(L136/N136/100)</f>
        <v>0.004</v>
      </c>
      <c r="P136" s="26">
        <v>3000.0</v>
      </c>
      <c r="Q136" s="26">
        <f t="shared" si="2"/>
        <v>-16000</v>
      </c>
      <c r="R136" s="20"/>
      <c r="S136" s="20"/>
      <c r="T136" s="20"/>
      <c r="U136" s="20"/>
      <c r="V136" s="20"/>
    </row>
    <row r="137" ht="12.75" customHeight="1">
      <c r="A137" s="17" t="s">
        <v>201</v>
      </c>
      <c r="B137" s="18" t="s">
        <v>12</v>
      </c>
      <c r="C137" s="19" t="s">
        <v>942</v>
      </c>
      <c r="D137" s="20" t="s">
        <v>943</v>
      </c>
      <c r="E137" s="21" t="s">
        <v>13</v>
      </c>
      <c r="F137" s="20" t="s">
        <v>311</v>
      </c>
      <c r="G137" s="20" t="s">
        <v>944</v>
      </c>
      <c r="H137" s="20" t="s">
        <v>141</v>
      </c>
      <c r="I137" s="20" t="s">
        <v>945</v>
      </c>
      <c r="J137" s="20" t="s">
        <v>814</v>
      </c>
      <c r="K137" s="20" t="s">
        <v>946</v>
      </c>
      <c r="L137" s="22">
        <v>4000.0</v>
      </c>
      <c r="M137" s="29">
        <v>12500.0</v>
      </c>
      <c r="N137" s="26">
        <v>12500.0</v>
      </c>
      <c r="O137" s="25">
        <f t="shared" si="23"/>
        <v>0.0032</v>
      </c>
      <c r="P137" s="26">
        <f t="shared" ref="P137:P155" si="24">sum(L137-N137)</f>
        <v>-8500</v>
      </c>
      <c r="Q137" s="26">
        <f t="shared" si="2"/>
        <v>-18500</v>
      </c>
      <c r="R137" s="20"/>
      <c r="S137" s="20"/>
      <c r="T137" s="20"/>
      <c r="U137" s="20"/>
      <c r="V137" s="20"/>
    </row>
    <row r="138" ht="12.75" customHeight="1">
      <c r="A138" s="17" t="s">
        <v>213</v>
      </c>
      <c r="B138" s="18" t="s">
        <v>14</v>
      </c>
      <c r="C138" s="19" t="s">
        <v>947</v>
      </c>
      <c r="D138" s="20" t="s">
        <v>948</v>
      </c>
      <c r="E138" s="21" t="s">
        <v>11</v>
      </c>
      <c r="F138" s="20" t="s">
        <v>311</v>
      </c>
      <c r="G138" s="20" t="s">
        <v>949</v>
      </c>
      <c r="H138" s="20" t="s">
        <v>950</v>
      </c>
      <c r="I138" s="20" t="s">
        <v>690</v>
      </c>
      <c r="J138" s="20" t="s">
        <v>951</v>
      </c>
      <c r="K138" s="20" t="s">
        <v>539</v>
      </c>
      <c r="L138" s="22">
        <v>4000.0</v>
      </c>
      <c r="M138" s="28">
        <v>25000.0</v>
      </c>
      <c r="N138" s="26">
        <v>25000.0</v>
      </c>
      <c r="O138" s="25">
        <f t="shared" si="23"/>
        <v>0.0016</v>
      </c>
      <c r="P138" s="26">
        <f t="shared" si="24"/>
        <v>-21000</v>
      </c>
      <c r="Q138" s="26">
        <f t="shared" si="2"/>
        <v>-31000</v>
      </c>
      <c r="R138" s="20"/>
      <c r="S138" s="20"/>
      <c r="T138" s="20"/>
      <c r="U138" s="20"/>
      <c r="V138" s="20"/>
    </row>
    <row r="139" ht="12.75" customHeight="1">
      <c r="A139" s="17" t="s">
        <v>231</v>
      </c>
      <c r="B139" s="18" t="s">
        <v>12</v>
      </c>
      <c r="C139" s="19" t="s">
        <v>952</v>
      </c>
      <c r="D139" s="20" t="s">
        <v>953</v>
      </c>
      <c r="E139" s="21" t="s">
        <v>13</v>
      </c>
      <c r="F139" s="20" t="s">
        <v>311</v>
      </c>
      <c r="G139" s="20" t="s">
        <v>954</v>
      </c>
      <c r="H139" s="20" t="s">
        <v>223</v>
      </c>
      <c r="I139" s="20" t="s">
        <v>75</v>
      </c>
      <c r="J139" s="20" t="s">
        <v>551</v>
      </c>
      <c r="K139" s="20" t="s">
        <v>859</v>
      </c>
      <c r="L139" s="22">
        <v>4000.0</v>
      </c>
      <c r="M139" s="23" t="s">
        <v>540</v>
      </c>
      <c r="N139" s="24">
        <v>10200.0</v>
      </c>
      <c r="O139" s="25">
        <f t="shared" si="23"/>
        <v>0.003921568627</v>
      </c>
      <c r="P139" s="26">
        <f t="shared" si="24"/>
        <v>-6200</v>
      </c>
      <c r="Q139" s="26">
        <f t="shared" si="2"/>
        <v>-16200</v>
      </c>
      <c r="R139" s="20"/>
      <c r="S139" s="20"/>
      <c r="T139" s="20"/>
      <c r="U139" s="20"/>
      <c r="V139" s="20"/>
    </row>
    <row r="140" ht="12.75" customHeight="1">
      <c r="A140" s="17" t="s">
        <v>231</v>
      </c>
      <c r="B140" s="18" t="s">
        <v>12</v>
      </c>
      <c r="C140" s="19" t="s">
        <v>955</v>
      </c>
      <c r="D140" s="20" t="s">
        <v>956</v>
      </c>
      <c r="E140" s="21" t="s">
        <v>11</v>
      </c>
      <c r="F140" s="20" t="s">
        <v>422</v>
      </c>
      <c r="G140" s="20" t="s">
        <v>957</v>
      </c>
      <c r="H140" s="20" t="s">
        <v>223</v>
      </c>
      <c r="I140" s="20" t="s">
        <v>958</v>
      </c>
      <c r="J140" s="20" t="s">
        <v>959</v>
      </c>
      <c r="K140" s="20" t="s">
        <v>516</v>
      </c>
      <c r="L140" s="22">
        <v>4000.0</v>
      </c>
      <c r="M140" s="23" t="s">
        <v>540</v>
      </c>
      <c r="N140" s="24">
        <v>10200.0</v>
      </c>
      <c r="O140" s="25">
        <f t="shared" si="23"/>
        <v>0.003921568627</v>
      </c>
      <c r="P140" s="26">
        <f t="shared" si="24"/>
        <v>-6200</v>
      </c>
      <c r="Q140" s="26">
        <f t="shared" si="2"/>
        <v>-16200</v>
      </c>
      <c r="R140" s="20"/>
      <c r="S140" s="20"/>
      <c r="T140" s="20"/>
      <c r="U140" s="20"/>
      <c r="V140" s="20"/>
    </row>
    <row r="141" ht="12.75" customHeight="1">
      <c r="A141" s="17" t="s">
        <v>245</v>
      </c>
      <c r="B141" s="18" t="s">
        <v>12</v>
      </c>
      <c r="C141" s="19" t="s">
        <v>960</v>
      </c>
      <c r="D141" s="20" t="s">
        <v>961</v>
      </c>
      <c r="E141" s="21" t="s">
        <v>13</v>
      </c>
      <c r="F141" s="20" t="s">
        <v>358</v>
      </c>
      <c r="G141" s="20" t="s">
        <v>962</v>
      </c>
      <c r="H141" s="20" t="s">
        <v>173</v>
      </c>
      <c r="I141" s="20" t="s">
        <v>241</v>
      </c>
      <c r="J141" s="20" t="s">
        <v>963</v>
      </c>
      <c r="K141" s="20" t="s">
        <v>964</v>
      </c>
      <c r="L141" s="22">
        <v>4000.0</v>
      </c>
      <c r="M141" s="21">
        <v>12500.0</v>
      </c>
      <c r="N141" s="24">
        <v>12500.0</v>
      </c>
      <c r="O141" s="25">
        <f t="shared" si="23"/>
        <v>0.0032</v>
      </c>
      <c r="P141" s="26">
        <f t="shared" si="24"/>
        <v>-8500</v>
      </c>
      <c r="Q141" s="26">
        <f t="shared" si="2"/>
        <v>-18500</v>
      </c>
      <c r="R141" s="20"/>
      <c r="S141" s="20"/>
      <c r="T141" s="20"/>
      <c r="U141" s="20"/>
      <c r="V141" s="20"/>
    </row>
    <row r="142" ht="12.75" customHeight="1">
      <c r="A142" s="18" t="s">
        <v>257</v>
      </c>
      <c r="B142" s="21" t="s">
        <v>17</v>
      </c>
      <c r="C142" s="21">
        <v>827.0</v>
      </c>
      <c r="D142" s="20" t="str">
        <f t="shared" ref="D142:D143" si="25">CONCATENATE(A142," x ", G142)</f>
        <v>Time Test (GB) x Lady Brigid (IRE)</v>
      </c>
      <c r="E142" s="21" t="s">
        <v>13</v>
      </c>
      <c r="F142" s="21" t="s">
        <v>717</v>
      </c>
      <c r="G142" s="21" t="s">
        <v>965</v>
      </c>
      <c r="H142" s="20"/>
      <c r="I142" s="20"/>
      <c r="J142" s="21" t="s">
        <v>362</v>
      </c>
      <c r="K142" s="21" t="s">
        <v>966</v>
      </c>
      <c r="L142" s="37">
        <v>4000.0</v>
      </c>
      <c r="M142" s="20"/>
      <c r="N142" s="26">
        <f>VLOOKUP(A142,'Sale Lots'!$A$2:$N$1084,14)</f>
        <v>12500</v>
      </c>
      <c r="O142" s="25"/>
      <c r="P142" s="26">
        <f t="shared" si="24"/>
        <v>-8500</v>
      </c>
      <c r="Q142" s="26">
        <f t="shared" si="2"/>
        <v>-18500</v>
      </c>
      <c r="R142" s="20"/>
      <c r="S142" s="20"/>
      <c r="T142" s="20"/>
      <c r="U142" s="20"/>
      <c r="V142" s="20"/>
    </row>
    <row r="143" ht="12.75" customHeight="1">
      <c r="A143" s="18" t="s">
        <v>265</v>
      </c>
      <c r="B143" s="21" t="s">
        <v>17</v>
      </c>
      <c r="C143" s="21">
        <v>919.0</v>
      </c>
      <c r="D143" s="20" t="str">
        <f t="shared" si="25"/>
        <v>U S Navy Flag (USA) x Pink Moon (IRE)</v>
      </c>
      <c r="E143" s="21" t="s">
        <v>11</v>
      </c>
      <c r="F143" s="21" t="s">
        <v>717</v>
      </c>
      <c r="G143" s="21" t="s">
        <v>967</v>
      </c>
      <c r="H143" s="20"/>
      <c r="I143" s="20"/>
      <c r="J143" s="21" t="s">
        <v>968</v>
      </c>
      <c r="K143" s="21" t="s">
        <v>969</v>
      </c>
      <c r="L143" s="37">
        <v>4000.0</v>
      </c>
      <c r="M143" s="20"/>
      <c r="N143" s="26">
        <f>VLOOKUP(A143,'Sale Lots'!$A$2:$N$1084,14)</f>
        <v>12500</v>
      </c>
      <c r="O143" s="25"/>
      <c r="P143" s="26">
        <f t="shared" si="24"/>
        <v>-8500</v>
      </c>
      <c r="Q143" s="26">
        <f t="shared" si="2"/>
        <v>-18500</v>
      </c>
      <c r="R143" s="20"/>
      <c r="S143" s="20"/>
      <c r="T143" s="20"/>
      <c r="U143" s="20"/>
      <c r="V143" s="20"/>
    </row>
    <row r="144" ht="12.75" customHeight="1">
      <c r="A144" s="17" t="s">
        <v>265</v>
      </c>
      <c r="B144" s="18" t="s">
        <v>12</v>
      </c>
      <c r="C144" s="19" t="s">
        <v>970</v>
      </c>
      <c r="D144" s="20" t="s">
        <v>971</v>
      </c>
      <c r="E144" s="21" t="s">
        <v>13</v>
      </c>
      <c r="F144" s="20" t="s">
        <v>311</v>
      </c>
      <c r="G144" s="20" t="s">
        <v>972</v>
      </c>
      <c r="H144" s="20" t="s">
        <v>447</v>
      </c>
      <c r="I144" s="20" t="s">
        <v>973</v>
      </c>
      <c r="J144" s="20" t="s">
        <v>929</v>
      </c>
      <c r="K144" s="20" t="s">
        <v>974</v>
      </c>
      <c r="L144" s="22">
        <v>4000.0</v>
      </c>
      <c r="M144" s="21">
        <v>12500.0</v>
      </c>
      <c r="N144" s="24">
        <v>12500.0</v>
      </c>
      <c r="O144" s="25">
        <f t="shared" ref="O144:O152" si="26">sum(L144/N144/100)</f>
        <v>0.0032</v>
      </c>
      <c r="P144" s="26">
        <f t="shared" si="24"/>
        <v>-8500</v>
      </c>
      <c r="Q144" s="26">
        <f t="shared" si="2"/>
        <v>-18500</v>
      </c>
      <c r="R144" s="20"/>
      <c r="S144" s="20"/>
      <c r="T144" s="20"/>
      <c r="U144" s="20"/>
      <c r="V144" s="20"/>
    </row>
    <row r="145" ht="12.75" customHeight="1">
      <c r="A145" s="17" t="s">
        <v>271</v>
      </c>
      <c r="B145" s="18" t="s">
        <v>12</v>
      </c>
      <c r="C145" s="19" t="s">
        <v>975</v>
      </c>
      <c r="D145" s="20" t="s">
        <v>976</v>
      </c>
      <c r="E145" s="21" t="s">
        <v>13</v>
      </c>
      <c r="F145" s="20" t="s">
        <v>311</v>
      </c>
      <c r="G145" s="20" t="s">
        <v>977</v>
      </c>
      <c r="H145" s="20" t="s">
        <v>978</v>
      </c>
      <c r="I145" s="20" t="s">
        <v>644</v>
      </c>
      <c r="J145" s="20" t="s">
        <v>906</v>
      </c>
      <c r="K145" s="20" t="s">
        <v>979</v>
      </c>
      <c r="L145" s="22">
        <v>4000.0</v>
      </c>
      <c r="M145" s="28">
        <v>5000.0</v>
      </c>
      <c r="N145" s="24">
        <v>5000.0</v>
      </c>
      <c r="O145" s="25">
        <f t="shared" si="26"/>
        <v>0.008</v>
      </c>
      <c r="P145" s="26">
        <f t="shared" si="24"/>
        <v>-1000</v>
      </c>
      <c r="Q145" s="26">
        <f t="shared" si="2"/>
        <v>-11000</v>
      </c>
      <c r="R145" s="20"/>
      <c r="S145" s="20"/>
      <c r="T145" s="20"/>
      <c r="U145" s="20"/>
      <c r="V145" s="20"/>
    </row>
    <row r="146" ht="12.75" customHeight="1">
      <c r="A146" s="18" t="s">
        <v>277</v>
      </c>
      <c r="B146" s="21" t="s">
        <v>17</v>
      </c>
      <c r="C146" s="39">
        <v>729.0</v>
      </c>
      <c r="D146" s="21" t="s">
        <v>980</v>
      </c>
      <c r="E146" s="21" t="s">
        <v>11</v>
      </c>
      <c r="F146" s="21" t="s">
        <v>311</v>
      </c>
      <c r="G146" s="21">
        <v>2023.0</v>
      </c>
      <c r="H146" s="20"/>
      <c r="I146" s="20"/>
      <c r="J146" s="21" t="s">
        <v>981</v>
      </c>
      <c r="K146" s="21" t="s">
        <v>982</v>
      </c>
      <c r="L146" s="41">
        <v>4000.0</v>
      </c>
      <c r="M146" s="36"/>
      <c r="N146" s="24">
        <v>10000.0</v>
      </c>
      <c r="O146" s="25">
        <f t="shared" si="26"/>
        <v>0.004</v>
      </c>
      <c r="P146" s="26">
        <f t="shared" si="24"/>
        <v>-6000</v>
      </c>
      <c r="Q146" s="26">
        <f t="shared" si="2"/>
        <v>-16000</v>
      </c>
      <c r="R146" s="20"/>
      <c r="S146" s="20"/>
      <c r="T146" s="20"/>
      <c r="U146" s="20"/>
      <c r="V146" s="20"/>
    </row>
    <row r="147" ht="12.75" customHeight="1">
      <c r="A147" s="17" t="s">
        <v>277</v>
      </c>
      <c r="B147" s="18" t="s">
        <v>12</v>
      </c>
      <c r="C147" s="19" t="s">
        <v>983</v>
      </c>
      <c r="D147" s="20" t="s">
        <v>984</v>
      </c>
      <c r="E147" s="21" t="s">
        <v>11</v>
      </c>
      <c r="F147" s="20" t="s">
        <v>358</v>
      </c>
      <c r="G147" s="20" t="s">
        <v>985</v>
      </c>
      <c r="H147" s="20" t="s">
        <v>459</v>
      </c>
      <c r="I147" s="20" t="s">
        <v>75</v>
      </c>
      <c r="J147" s="20" t="s">
        <v>407</v>
      </c>
      <c r="K147" s="20" t="s">
        <v>533</v>
      </c>
      <c r="L147" s="22">
        <v>4000.0</v>
      </c>
      <c r="M147" s="28">
        <v>10000.0</v>
      </c>
      <c r="N147" s="24">
        <v>10000.0</v>
      </c>
      <c r="O147" s="25">
        <f t="shared" si="26"/>
        <v>0.004</v>
      </c>
      <c r="P147" s="26">
        <f t="shared" si="24"/>
        <v>-6000</v>
      </c>
      <c r="Q147" s="26">
        <f t="shared" si="2"/>
        <v>-16000</v>
      </c>
      <c r="R147" s="20"/>
      <c r="S147" s="20"/>
      <c r="T147" s="20"/>
      <c r="U147" s="20"/>
      <c r="V147" s="20"/>
    </row>
    <row r="148" ht="12.75" customHeight="1">
      <c r="A148" s="17" t="s">
        <v>69</v>
      </c>
      <c r="B148" s="18" t="s">
        <v>14</v>
      </c>
      <c r="C148" s="19" t="s">
        <v>986</v>
      </c>
      <c r="D148" s="20" t="s">
        <v>987</v>
      </c>
      <c r="E148" s="21" t="s">
        <v>13</v>
      </c>
      <c r="F148" s="20" t="s">
        <v>311</v>
      </c>
      <c r="G148" s="20" t="s">
        <v>988</v>
      </c>
      <c r="H148" s="20" t="s">
        <v>157</v>
      </c>
      <c r="I148" s="20" t="s">
        <v>217</v>
      </c>
      <c r="J148" s="20" t="s">
        <v>348</v>
      </c>
      <c r="K148" s="20" t="s">
        <v>989</v>
      </c>
      <c r="L148" s="22">
        <v>4500.0</v>
      </c>
      <c r="M148" s="27">
        <v>5500.0</v>
      </c>
      <c r="N148" s="26">
        <v>5500.0</v>
      </c>
      <c r="O148" s="25">
        <f t="shared" si="26"/>
        <v>0.008181818182</v>
      </c>
      <c r="P148" s="26">
        <f t="shared" si="24"/>
        <v>-1000</v>
      </c>
      <c r="Q148" s="26">
        <f t="shared" si="2"/>
        <v>-11000</v>
      </c>
      <c r="R148" s="20"/>
      <c r="S148" s="20"/>
      <c r="T148" s="20"/>
      <c r="U148" s="20"/>
      <c r="V148" s="20"/>
    </row>
    <row r="149" ht="12.75" customHeight="1">
      <c r="A149" s="17" t="s">
        <v>69</v>
      </c>
      <c r="B149" s="18" t="s">
        <v>12</v>
      </c>
      <c r="C149" s="19" t="s">
        <v>990</v>
      </c>
      <c r="D149" s="20" t="s">
        <v>991</v>
      </c>
      <c r="E149" s="21" t="s">
        <v>11</v>
      </c>
      <c r="F149" s="20" t="s">
        <v>311</v>
      </c>
      <c r="G149" s="20" t="s">
        <v>992</v>
      </c>
      <c r="H149" s="20" t="s">
        <v>157</v>
      </c>
      <c r="I149" s="20" t="s">
        <v>75</v>
      </c>
      <c r="J149" s="20" t="s">
        <v>673</v>
      </c>
      <c r="K149" s="20" t="s">
        <v>557</v>
      </c>
      <c r="L149" s="22">
        <v>4500.0</v>
      </c>
      <c r="M149" s="27">
        <v>5500.0</v>
      </c>
      <c r="N149" s="26">
        <v>5500.0</v>
      </c>
      <c r="O149" s="25">
        <f t="shared" si="26"/>
        <v>0.008181818182</v>
      </c>
      <c r="P149" s="26">
        <f t="shared" si="24"/>
        <v>-1000</v>
      </c>
      <c r="Q149" s="26">
        <f t="shared" si="2"/>
        <v>-11000</v>
      </c>
      <c r="R149" s="20"/>
      <c r="S149" s="20"/>
      <c r="T149" s="20"/>
      <c r="U149" s="20"/>
      <c r="V149" s="20"/>
    </row>
    <row r="150" ht="12.75" customHeight="1">
      <c r="A150" s="17" t="s">
        <v>73</v>
      </c>
      <c r="B150" s="18" t="s">
        <v>12</v>
      </c>
      <c r="C150" s="19" t="s">
        <v>993</v>
      </c>
      <c r="D150" s="20" t="s">
        <v>994</v>
      </c>
      <c r="E150" s="21" t="s">
        <v>13</v>
      </c>
      <c r="F150" s="20" t="s">
        <v>311</v>
      </c>
      <c r="G150" s="20" t="s">
        <v>995</v>
      </c>
      <c r="H150" s="20" t="s">
        <v>566</v>
      </c>
      <c r="I150" s="20" t="s">
        <v>762</v>
      </c>
      <c r="J150" s="20" t="s">
        <v>551</v>
      </c>
      <c r="K150" s="20" t="s">
        <v>996</v>
      </c>
      <c r="L150" s="22">
        <v>4500.0</v>
      </c>
      <c r="M150" s="27">
        <v>10000.0</v>
      </c>
      <c r="N150" s="31">
        <v>10000.0</v>
      </c>
      <c r="O150" s="25">
        <f t="shared" si="26"/>
        <v>0.0045</v>
      </c>
      <c r="P150" s="26">
        <f t="shared" si="24"/>
        <v>-5500</v>
      </c>
      <c r="Q150" s="26">
        <f t="shared" si="2"/>
        <v>-15500</v>
      </c>
      <c r="R150" s="20"/>
      <c r="S150" s="20"/>
      <c r="T150" s="20"/>
      <c r="U150" s="20"/>
      <c r="V150" s="20"/>
    </row>
    <row r="151" ht="12.75" customHeight="1">
      <c r="A151" s="17" t="s">
        <v>151</v>
      </c>
      <c r="B151" s="18" t="s">
        <v>14</v>
      </c>
      <c r="C151" s="19" t="s">
        <v>997</v>
      </c>
      <c r="D151" s="20" t="s">
        <v>998</v>
      </c>
      <c r="E151" s="21" t="s">
        <v>13</v>
      </c>
      <c r="F151" s="20" t="s">
        <v>311</v>
      </c>
      <c r="G151" s="20" t="s">
        <v>999</v>
      </c>
      <c r="H151" s="20" t="s">
        <v>728</v>
      </c>
      <c r="I151" s="20" t="s">
        <v>131</v>
      </c>
      <c r="J151" s="20" t="s">
        <v>959</v>
      </c>
      <c r="K151" s="20" t="s">
        <v>419</v>
      </c>
      <c r="L151" s="22">
        <v>4500.0</v>
      </c>
      <c r="M151" s="28">
        <v>5000.0</v>
      </c>
      <c r="N151" s="24">
        <v>5000.0</v>
      </c>
      <c r="O151" s="25">
        <f t="shared" si="26"/>
        <v>0.009</v>
      </c>
      <c r="P151" s="26">
        <f t="shared" si="24"/>
        <v>-500</v>
      </c>
      <c r="Q151" s="26">
        <f t="shared" si="2"/>
        <v>-10500</v>
      </c>
      <c r="R151" s="20"/>
      <c r="S151" s="20"/>
      <c r="T151" s="20"/>
      <c r="U151" s="20"/>
      <c r="V151" s="20"/>
    </row>
    <row r="152" ht="12.75" customHeight="1">
      <c r="A152" s="17" t="s">
        <v>155</v>
      </c>
      <c r="B152" s="18" t="s">
        <v>12</v>
      </c>
      <c r="C152" s="19" t="s">
        <v>1000</v>
      </c>
      <c r="D152" s="20" t="s">
        <v>1001</v>
      </c>
      <c r="E152" s="21" t="s">
        <v>13</v>
      </c>
      <c r="F152" s="20" t="s">
        <v>311</v>
      </c>
      <c r="G152" s="20" t="s">
        <v>1002</v>
      </c>
      <c r="H152" s="20" t="s">
        <v>157</v>
      </c>
      <c r="I152" s="20" t="s">
        <v>347</v>
      </c>
      <c r="J152" s="20" t="s">
        <v>1003</v>
      </c>
      <c r="K152" s="20" t="s">
        <v>743</v>
      </c>
      <c r="L152" s="22">
        <v>4500.0</v>
      </c>
      <c r="M152" s="28">
        <v>15000.0</v>
      </c>
      <c r="N152" s="24">
        <v>15000.0</v>
      </c>
      <c r="O152" s="25">
        <f t="shared" si="26"/>
        <v>0.003</v>
      </c>
      <c r="P152" s="26">
        <f t="shared" si="24"/>
        <v>-10500</v>
      </c>
      <c r="Q152" s="26">
        <f t="shared" si="2"/>
        <v>-20500</v>
      </c>
      <c r="R152" s="20"/>
      <c r="S152" s="20"/>
      <c r="T152" s="20"/>
      <c r="U152" s="20"/>
      <c r="V152" s="20"/>
    </row>
    <row r="153" ht="12.75" customHeight="1">
      <c r="A153" s="18" t="s">
        <v>167</v>
      </c>
      <c r="B153" s="21" t="s">
        <v>17</v>
      </c>
      <c r="C153" s="21">
        <v>964.0</v>
      </c>
      <c r="D153" s="20" t="str">
        <f>CONCATENATE(A153," x ", G153)</f>
        <v>Magna Grecia (IRE) x Shaqeeqa (GB)</v>
      </c>
      <c r="E153" s="21" t="s">
        <v>11</v>
      </c>
      <c r="F153" s="21" t="s">
        <v>717</v>
      </c>
      <c r="G153" s="21" t="s">
        <v>1004</v>
      </c>
      <c r="H153" s="20"/>
      <c r="I153" s="20"/>
      <c r="J153" s="21" t="s">
        <v>1005</v>
      </c>
      <c r="K153" s="21" t="s">
        <v>1006</v>
      </c>
      <c r="L153" s="37">
        <v>4500.0</v>
      </c>
      <c r="M153" s="20"/>
      <c r="N153" s="24">
        <v>10000.0</v>
      </c>
      <c r="O153" s="25"/>
      <c r="P153" s="26">
        <f t="shared" si="24"/>
        <v>-5500</v>
      </c>
      <c r="Q153" s="26">
        <f t="shared" si="2"/>
        <v>-15500</v>
      </c>
      <c r="R153" s="20"/>
      <c r="S153" s="20"/>
      <c r="T153" s="20"/>
      <c r="U153" s="20"/>
      <c r="V153" s="20"/>
    </row>
    <row r="154" ht="12.75" customHeight="1">
      <c r="A154" s="17" t="s">
        <v>179</v>
      </c>
      <c r="B154" s="18" t="s">
        <v>12</v>
      </c>
      <c r="C154" s="19" t="s">
        <v>1007</v>
      </c>
      <c r="D154" s="20" t="s">
        <v>1008</v>
      </c>
      <c r="E154" s="21" t="s">
        <v>13</v>
      </c>
      <c r="F154" s="20" t="s">
        <v>311</v>
      </c>
      <c r="G154" s="20" t="s">
        <v>1009</v>
      </c>
      <c r="H154" s="20" t="s">
        <v>157</v>
      </c>
      <c r="I154" s="20" t="s">
        <v>1010</v>
      </c>
      <c r="J154" s="20" t="s">
        <v>1011</v>
      </c>
      <c r="K154" s="20" t="s">
        <v>964</v>
      </c>
      <c r="L154" s="22">
        <v>4500.0</v>
      </c>
      <c r="M154" s="28">
        <v>6000.0</v>
      </c>
      <c r="N154" s="24">
        <v>6000.0</v>
      </c>
      <c r="O154" s="25">
        <f t="shared" ref="O154:O159" si="27">sum(L154/N154/100)</f>
        <v>0.0075</v>
      </c>
      <c r="P154" s="26">
        <f t="shared" si="24"/>
        <v>-1500</v>
      </c>
      <c r="Q154" s="26">
        <f t="shared" si="2"/>
        <v>-11500</v>
      </c>
      <c r="R154" s="20"/>
      <c r="S154" s="20"/>
      <c r="T154" s="20"/>
      <c r="U154" s="20"/>
      <c r="V154" s="20"/>
    </row>
    <row r="155" ht="12.75" customHeight="1">
      <c r="A155" s="17" t="s">
        <v>179</v>
      </c>
      <c r="B155" s="18" t="s">
        <v>12</v>
      </c>
      <c r="C155" s="19" t="s">
        <v>1012</v>
      </c>
      <c r="D155" s="20" t="s">
        <v>1013</v>
      </c>
      <c r="E155" s="21" t="s">
        <v>13</v>
      </c>
      <c r="F155" s="20" t="s">
        <v>311</v>
      </c>
      <c r="G155" s="20" t="s">
        <v>1014</v>
      </c>
      <c r="H155" s="20" t="s">
        <v>157</v>
      </c>
      <c r="I155" s="20" t="s">
        <v>467</v>
      </c>
      <c r="J155" s="20" t="s">
        <v>362</v>
      </c>
      <c r="K155" s="20" t="s">
        <v>1015</v>
      </c>
      <c r="L155" s="22">
        <v>4500.0</v>
      </c>
      <c r="M155" s="28">
        <v>6000.0</v>
      </c>
      <c r="N155" s="24">
        <v>6000.0</v>
      </c>
      <c r="O155" s="25">
        <f t="shared" si="27"/>
        <v>0.0075</v>
      </c>
      <c r="P155" s="26">
        <f t="shared" si="24"/>
        <v>-1500</v>
      </c>
      <c r="Q155" s="26">
        <f t="shared" si="2"/>
        <v>-11500</v>
      </c>
      <c r="R155" s="20"/>
      <c r="S155" s="20"/>
      <c r="T155" s="20"/>
      <c r="U155" s="20"/>
      <c r="V155" s="20"/>
    </row>
    <row r="156" ht="12.75" customHeight="1">
      <c r="A156" s="33" t="s">
        <v>31</v>
      </c>
      <c r="B156" s="21" t="s">
        <v>17</v>
      </c>
      <c r="C156" s="34">
        <v>618.0</v>
      </c>
      <c r="D156" s="20" t="s">
        <v>1016</v>
      </c>
      <c r="E156" s="21" t="s">
        <v>13</v>
      </c>
      <c r="F156" s="35" t="s">
        <v>697</v>
      </c>
      <c r="G156" s="35" t="s">
        <v>1017</v>
      </c>
      <c r="H156" s="20"/>
      <c r="I156" s="20"/>
      <c r="J156" s="35" t="s">
        <v>1018</v>
      </c>
      <c r="K156" s="35" t="s">
        <v>1019</v>
      </c>
      <c r="L156" s="22">
        <v>5000.0</v>
      </c>
      <c r="M156" s="36"/>
      <c r="N156" s="26">
        <v>5000.0</v>
      </c>
      <c r="O156" s="25">
        <f t="shared" si="27"/>
        <v>0.01</v>
      </c>
      <c r="P156" s="26">
        <v>3000.0</v>
      </c>
      <c r="Q156" s="26">
        <f t="shared" si="2"/>
        <v>-10000</v>
      </c>
      <c r="R156" s="20"/>
      <c r="S156" s="20"/>
      <c r="T156" s="20"/>
      <c r="U156" s="20"/>
      <c r="V156" s="20"/>
    </row>
    <row r="157" ht="12.75" customHeight="1">
      <c r="A157" s="17" t="s">
        <v>33</v>
      </c>
      <c r="B157" s="18" t="s">
        <v>14</v>
      </c>
      <c r="C157" s="19" t="s">
        <v>1020</v>
      </c>
      <c r="D157" s="20" t="s">
        <v>1021</v>
      </c>
      <c r="E157" s="21" t="s">
        <v>11</v>
      </c>
      <c r="F157" s="20" t="s">
        <v>358</v>
      </c>
      <c r="G157" s="20" t="s">
        <v>1022</v>
      </c>
      <c r="H157" s="20" t="s">
        <v>459</v>
      </c>
      <c r="I157" s="20" t="s">
        <v>97</v>
      </c>
      <c r="J157" s="20" t="s">
        <v>1023</v>
      </c>
      <c r="K157" s="20" t="s">
        <v>1024</v>
      </c>
      <c r="L157" s="22">
        <v>5000.0</v>
      </c>
      <c r="M157" s="28">
        <v>17500.0</v>
      </c>
      <c r="N157" s="24">
        <v>17500.0</v>
      </c>
      <c r="O157" s="25">
        <f t="shared" si="27"/>
        <v>0.002857142857</v>
      </c>
      <c r="P157" s="26">
        <f>sum(L157-N157)</f>
        <v>-12500</v>
      </c>
      <c r="Q157" s="26">
        <f t="shared" si="2"/>
        <v>-22500</v>
      </c>
      <c r="R157" s="20"/>
      <c r="S157" s="20"/>
      <c r="T157" s="20"/>
      <c r="U157" s="20"/>
      <c r="V157" s="20"/>
    </row>
    <row r="158" ht="12.75" customHeight="1">
      <c r="A158" s="17" t="s">
        <v>45</v>
      </c>
      <c r="B158" s="18" t="s">
        <v>14</v>
      </c>
      <c r="C158" s="19" t="s">
        <v>1025</v>
      </c>
      <c r="D158" s="20" t="s">
        <v>1026</v>
      </c>
      <c r="E158" s="21" t="s">
        <v>13</v>
      </c>
      <c r="F158" s="20" t="s">
        <v>311</v>
      </c>
      <c r="G158" s="20" t="s">
        <v>1027</v>
      </c>
      <c r="H158" s="20" t="s">
        <v>891</v>
      </c>
      <c r="I158" s="20" t="s">
        <v>141</v>
      </c>
      <c r="J158" s="20" t="s">
        <v>893</v>
      </c>
      <c r="K158" s="20" t="s">
        <v>946</v>
      </c>
      <c r="L158" s="22">
        <v>5000.0</v>
      </c>
      <c r="M158" s="23" t="s">
        <v>317</v>
      </c>
      <c r="N158" s="24">
        <v>5000.0</v>
      </c>
      <c r="O158" s="25">
        <f t="shared" si="27"/>
        <v>0.01</v>
      </c>
      <c r="P158" s="26">
        <f>sum(L158-N158)+0.01</f>
        <v>0.01</v>
      </c>
      <c r="Q158" s="26">
        <f t="shared" si="2"/>
        <v>-10000</v>
      </c>
      <c r="R158" s="20"/>
      <c r="S158" s="20"/>
      <c r="T158" s="20"/>
      <c r="U158" s="20"/>
      <c r="V158" s="20"/>
    </row>
    <row r="159" ht="12.75" customHeight="1">
      <c r="A159" s="33" t="s">
        <v>47</v>
      </c>
      <c r="B159" s="21" t="s">
        <v>17</v>
      </c>
      <c r="C159" s="34">
        <v>645.0</v>
      </c>
      <c r="D159" s="20" t="s">
        <v>1028</v>
      </c>
      <c r="E159" s="21" t="s">
        <v>11</v>
      </c>
      <c r="F159" s="35" t="s">
        <v>311</v>
      </c>
      <c r="G159" s="35" t="s">
        <v>1029</v>
      </c>
      <c r="H159" s="20"/>
      <c r="I159" s="20"/>
      <c r="J159" s="35" t="s">
        <v>1030</v>
      </c>
      <c r="K159" s="35" t="s">
        <v>802</v>
      </c>
      <c r="L159" s="22">
        <v>5000.0</v>
      </c>
      <c r="M159" s="36"/>
      <c r="N159" s="26">
        <v>7500.0</v>
      </c>
      <c r="O159" s="25">
        <f t="shared" si="27"/>
        <v>0.006666666667</v>
      </c>
      <c r="P159" s="26">
        <v>3000.0</v>
      </c>
      <c r="Q159" s="26">
        <f t="shared" si="2"/>
        <v>-12500</v>
      </c>
      <c r="R159" s="20"/>
      <c r="S159" s="20"/>
      <c r="T159" s="20"/>
      <c r="U159" s="20"/>
      <c r="V159" s="20"/>
    </row>
    <row r="160" ht="12.75" customHeight="1">
      <c r="A160" s="18" t="s">
        <v>47</v>
      </c>
      <c r="B160" s="21" t="s">
        <v>17</v>
      </c>
      <c r="C160" s="21">
        <v>813.0</v>
      </c>
      <c r="D160" s="20" t="str">
        <f>CONCATENATE(A160," x ", G160)</f>
        <v>Bungle Inthejungle (GB) x Katora (GB)</v>
      </c>
      <c r="E160" s="21" t="s">
        <v>11</v>
      </c>
      <c r="F160" s="21" t="s">
        <v>717</v>
      </c>
      <c r="G160" s="21" t="s">
        <v>1031</v>
      </c>
      <c r="H160" s="20"/>
      <c r="I160" s="20"/>
      <c r="J160" s="21" t="s">
        <v>1032</v>
      </c>
      <c r="K160" s="21" t="s">
        <v>1033</v>
      </c>
      <c r="L160" s="37">
        <v>5000.0</v>
      </c>
      <c r="M160" s="20"/>
      <c r="N160" s="26">
        <v>7500.0</v>
      </c>
      <c r="O160" s="25"/>
      <c r="P160" s="26">
        <f t="shared" ref="P160:P168" si="28">sum(L160-N160)</f>
        <v>-2500</v>
      </c>
      <c r="Q160" s="26">
        <f t="shared" si="2"/>
        <v>-12500</v>
      </c>
      <c r="R160" s="20"/>
      <c r="S160" s="20"/>
      <c r="T160" s="20"/>
      <c r="U160" s="20"/>
      <c r="V160" s="20"/>
    </row>
    <row r="161" ht="12.75" customHeight="1">
      <c r="A161" s="17" t="s">
        <v>47</v>
      </c>
      <c r="B161" s="18" t="s">
        <v>12</v>
      </c>
      <c r="C161" s="19" t="s">
        <v>1034</v>
      </c>
      <c r="D161" s="20" t="s">
        <v>1035</v>
      </c>
      <c r="E161" s="21" t="s">
        <v>13</v>
      </c>
      <c r="F161" s="20" t="s">
        <v>311</v>
      </c>
      <c r="G161" s="20" t="s">
        <v>1036</v>
      </c>
      <c r="H161" s="20" t="s">
        <v>393</v>
      </c>
      <c r="I161" s="20" t="s">
        <v>39</v>
      </c>
      <c r="J161" s="20" t="s">
        <v>1037</v>
      </c>
      <c r="K161" s="20" t="s">
        <v>802</v>
      </c>
      <c r="L161" s="22">
        <v>5000.0</v>
      </c>
      <c r="M161" s="28">
        <v>7500.0</v>
      </c>
      <c r="N161" s="24">
        <v>7500.0</v>
      </c>
      <c r="O161" s="25">
        <f>sum(L161/N161/100)</f>
        <v>0.006666666667</v>
      </c>
      <c r="P161" s="26">
        <f t="shared" si="28"/>
        <v>-2500</v>
      </c>
      <c r="Q161" s="26">
        <f t="shared" si="2"/>
        <v>-12500</v>
      </c>
      <c r="R161" s="20"/>
      <c r="S161" s="20"/>
      <c r="T161" s="20"/>
      <c r="U161" s="20"/>
      <c r="V161" s="20"/>
    </row>
    <row r="162" ht="12.75" customHeight="1">
      <c r="A162" s="18" t="s">
        <v>61</v>
      </c>
      <c r="B162" s="21" t="s">
        <v>17</v>
      </c>
      <c r="C162" s="21">
        <v>914.0</v>
      </c>
      <c r="D162" s="20" t="str">
        <f>CONCATENATE(A162," x ", G162)</f>
        <v>Circus Maximus (IRE) x Path of Totality (USA)</v>
      </c>
      <c r="E162" s="21" t="s">
        <v>13</v>
      </c>
      <c r="F162" s="21" t="s">
        <v>853</v>
      </c>
      <c r="G162" s="21" t="s">
        <v>1038</v>
      </c>
      <c r="H162" s="20"/>
      <c r="I162" s="20"/>
      <c r="J162" s="21" t="s">
        <v>1039</v>
      </c>
      <c r="K162" s="21" t="s">
        <v>1040</v>
      </c>
      <c r="L162" s="37">
        <v>5000.0</v>
      </c>
      <c r="M162" s="20"/>
      <c r="N162" s="24">
        <v>17000.0</v>
      </c>
      <c r="O162" s="25"/>
      <c r="P162" s="26">
        <f t="shared" si="28"/>
        <v>-12000</v>
      </c>
      <c r="Q162" s="26">
        <f t="shared" si="2"/>
        <v>-22000</v>
      </c>
      <c r="R162" s="20"/>
      <c r="S162" s="20"/>
      <c r="T162" s="20"/>
      <c r="U162" s="20"/>
      <c r="V162" s="20"/>
    </row>
    <row r="163" ht="12.75" customHeight="1">
      <c r="A163" s="17" t="s">
        <v>61</v>
      </c>
      <c r="B163" s="18" t="s">
        <v>12</v>
      </c>
      <c r="C163" s="19" t="s">
        <v>1041</v>
      </c>
      <c r="D163" s="20" t="s">
        <v>1042</v>
      </c>
      <c r="E163" s="21" t="s">
        <v>11</v>
      </c>
      <c r="F163" s="20" t="s">
        <v>358</v>
      </c>
      <c r="G163" s="20" t="s">
        <v>1043</v>
      </c>
      <c r="H163" s="20" t="s">
        <v>459</v>
      </c>
      <c r="I163" s="20" t="s">
        <v>1044</v>
      </c>
      <c r="J163" s="20" t="s">
        <v>1045</v>
      </c>
      <c r="K163" s="20" t="s">
        <v>1046</v>
      </c>
      <c r="L163" s="22">
        <v>5000.0</v>
      </c>
      <c r="M163" s="42">
        <v>17500.0</v>
      </c>
      <c r="N163" s="24">
        <v>17000.0</v>
      </c>
      <c r="O163" s="25">
        <f t="shared" ref="O163:O164" si="29">sum(L163/N163/100)</f>
        <v>0.002941176471</v>
      </c>
      <c r="P163" s="26">
        <f t="shared" si="28"/>
        <v>-12000</v>
      </c>
      <c r="Q163" s="26">
        <f t="shared" si="2"/>
        <v>-22000</v>
      </c>
      <c r="R163" s="20"/>
      <c r="S163" s="20"/>
      <c r="T163" s="20"/>
      <c r="U163" s="20"/>
      <c r="V163" s="20"/>
    </row>
    <row r="164" ht="12.75" customHeight="1">
      <c r="A164" s="17" t="s">
        <v>67</v>
      </c>
      <c r="B164" s="18" t="s">
        <v>14</v>
      </c>
      <c r="C164" s="19" t="s">
        <v>1047</v>
      </c>
      <c r="D164" s="20" t="s">
        <v>1048</v>
      </c>
      <c r="E164" s="21" t="s">
        <v>11</v>
      </c>
      <c r="F164" s="20" t="s">
        <v>358</v>
      </c>
      <c r="G164" s="20" t="s">
        <v>1049</v>
      </c>
      <c r="H164" s="20" t="s">
        <v>393</v>
      </c>
      <c r="I164" s="20" t="s">
        <v>41</v>
      </c>
      <c r="J164" s="20" t="s">
        <v>705</v>
      </c>
      <c r="K164" s="20" t="s">
        <v>859</v>
      </c>
      <c r="L164" s="22">
        <v>5000.0</v>
      </c>
      <c r="M164" s="28">
        <v>12500.0</v>
      </c>
      <c r="N164" s="24">
        <v>12500.0</v>
      </c>
      <c r="O164" s="25">
        <f t="shared" si="29"/>
        <v>0.004</v>
      </c>
      <c r="P164" s="26">
        <f t="shared" si="28"/>
        <v>-7500</v>
      </c>
      <c r="Q164" s="26">
        <f t="shared" si="2"/>
        <v>-17500</v>
      </c>
      <c r="R164" s="20"/>
      <c r="S164" s="20"/>
      <c r="T164" s="20"/>
      <c r="U164" s="20"/>
      <c r="V164" s="20"/>
    </row>
    <row r="165" ht="12.75" customHeight="1">
      <c r="A165" s="18" t="s">
        <v>69</v>
      </c>
      <c r="B165" s="21" t="s">
        <v>17</v>
      </c>
      <c r="C165" s="21">
        <v>911.0</v>
      </c>
      <c r="D165" s="20" t="str">
        <f>CONCATENATE(A165," x ", G165)</f>
        <v>Coulsty (IRE) x Paradisia (IRE)</v>
      </c>
      <c r="E165" s="21" t="s">
        <v>13</v>
      </c>
      <c r="F165" s="21" t="s">
        <v>717</v>
      </c>
      <c r="G165" s="21" t="s">
        <v>1050</v>
      </c>
      <c r="H165" s="20"/>
      <c r="I165" s="20"/>
      <c r="J165" s="21" t="s">
        <v>919</v>
      </c>
      <c r="K165" s="21" t="s">
        <v>989</v>
      </c>
      <c r="L165" s="37">
        <v>5000.0</v>
      </c>
      <c r="M165" s="20"/>
      <c r="N165" s="26">
        <v>5500.0</v>
      </c>
      <c r="O165" s="25"/>
      <c r="P165" s="26">
        <f t="shared" si="28"/>
        <v>-500</v>
      </c>
      <c r="Q165" s="26">
        <f t="shared" si="2"/>
        <v>-10500</v>
      </c>
      <c r="R165" s="20"/>
      <c r="S165" s="20"/>
      <c r="T165" s="20"/>
      <c r="U165" s="20"/>
      <c r="V165" s="20"/>
    </row>
    <row r="166" ht="12.75" customHeight="1">
      <c r="A166" s="17" t="s">
        <v>69</v>
      </c>
      <c r="B166" s="18" t="s">
        <v>14</v>
      </c>
      <c r="C166" s="19" t="s">
        <v>1051</v>
      </c>
      <c r="D166" s="20" t="s">
        <v>1052</v>
      </c>
      <c r="E166" s="21" t="s">
        <v>11</v>
      </c>
      <c r="F166" s="20" t="s">
        <v>311</v>
      </c>
      <c r="G166" s="20" t="s">
        <v>1053</v>
      </c>
      <c r="H166" s="20" t="s">
        <v>157</v>
      </c>
      <c r="I166" s="20" t="s">
        <v>459</v>
      </c>
      <c r="J166" s="20" t="s">
        <v>1023</v>
      </c>
      <c r="K166" s="20" t="s">
        <v>743</v>
      </c>
      <c r="L166" s="22">
        <v>5000.0</v>
      </c>
      <c r="M166" s="27">
        <v>5500.0</v>
      </c>
      <c r="N166" s="26">
        <v>5500.0</v>
      </c>
      <c r="O166" s="25">
        <f t="shared" ref="O166:O175" si="30">sum(L166/N166/100)</f>
        <v>0.009090909091</v>
      </c>
      <c r="P166" s="26">
        <f t="shared" si="28"/>
        <v>-500</v>
      </c>
      <c r="Q166" s="26">
        <f t="shared" si="2"/>
        <v>-10500</v>
      </c>
      <c r="R166" s="20"/>
      <c r="S166" s="20"/>
      <c r="T166" s="20"/>
      <c r="U166" s="20"/>
      <c r="V166" s="20"/>
    </row>
    <row r="167" ht="12.75" customHeight="1">
      <c r="A167" s="17" t="s">
        <v>69</v>
      </c>
      <c r="B167" s="18" t="s">
        <v>14</v>
      </c>
      <c r="C167" s="19" t="s">
        <v>1054</v>
      </c>
      <c r="D167" s="20" t="s">
        <v>1055</v>
      </c>
      <c r="E167" s="21" t="s">
        <v>13</v>
      </c>
      <c r="F167" s="20" t="s">
        <v>311</v>
      </c>
      <c r="G167" s="20" t="s">
        <v>1056</v>
      </c>
      <c r="H167" s="20" t="s">
        <v>157</v>
      </c>
      <c r="I167" s="20" t="s">
        <v>644</v>
      </c>
      <c r="J167" s="20" t="s">
        <v>624</v>
      </c>
      <c r="K167" s="20" t="s">
        <v>455</v>
      </c>
      <c r="L167" s="22">
        <v>5000.0</v>
      </c>
      <c r="M167" s="27">
        <v>5500.0</v>
      </c>
      <c r="N167" s="26">
        <v>5500.0</v>
      </c>
      <c r="O167" s="25">
        <f t="shared" si="30"/>
        <v>0.009090909091</v>
      </c>
      <c r="P167" s="26">
        <f t="shared" si="28"/>
        <v>-500</v>
      </c>
      <c r="Q167" s="26">
        <f t="shared" si="2"/>
        <v>-10500</v>
      </c>
      <c r="R167" s="20"/>
      <c r="S167" s="20"/>
      <c r="T167" s="20"/>
      <c r="U167" s="20"/>
      <c r="V167" s="20"/>
    </row>
    <row r="168" ht="12.75" customHeight="1">
      <c r="A168" s="17" t="s">
        <v>69</v>
      </c>
      <c r="B168" s="18" t="s">
        <v>12</v>
      </c>
      <c r="C168" s="19" t="s">
        <v>1057</v>
      </c>
      <c r="D168" s="20" t="s">
        <v>1058</v>
      </c>
      <c r="E168" s="21" t="s">
        <v>13</v>
      </c>
      <c r="F168" s="20" t="s">
        <v>311</v>
      </c>
      <c r="G168" s="20" t="s">
        <v>1059</v>
      </c>
      <c r="H168" s="20" t="s">
        <v>157</v>
      </c>
      <c r="I168" s="20" t="s">
        <v>247</v>
      </c>
      <c r="J168" s="20" t="s">
        <v>1060</v>
      </c>
      <c r="K168" s="20" t="s">
        <v>1061</v>
      </c>
      <c r="L168" s="22">
        <v>5000.0</v>
      </c>
      <c r="M168" s="27">
        <v>5500.0</v>
      </c>
      <c r="N168" s="26">
        <v>5500.0</v>
      </c>
      <c r="O168" s="25">
        <f t="shared" si="30"/>
        <v>0.009090909091</v>
      </c>
      <c r="P168" s="26">
        <f t="shared" si="28"/>
        <v>-500</v>
      </c>
      <c r="Q168" s="26">
        <f t="shared" si="2"/>
        <v>-10500</v>
      </c>
      <c r="R168" s="20"/>
      <c r="S168" s="20"/>
      <c r="T168" s="20"/>
      <c r="U168" s="20"/>
      <c r="V168" s="20"/>
    </row>
    <row r="169" ht="12.75" customHeight="1">
      <c r="A169" s="17" t="s">
        <v>79</v>
      </c>
      <c r="B169" s="18" t="s">
        <v>12</v>
      </c>
      <c r="C169" s="19" t="s">
        <v>1062</v>
      </c>
      <c r="D169" s="20" t="s">
        <v>1063</v>
      </c>
      <c r="E169" s="21" t="s">
        <v>13</v>
      </c>
      <c r="F169" s="20" t="s">
        <v>358</v>
      </c>
      <c r="G169" s="20" t="s">
        <v>1064</v>
      </c>
      <c r="H169" s="20" t="s">
        <v>550</v>
      </c>
      <c r="I169" s="20" t="s">
        <v>328</v>
      </c>
      <c r="J169" s="20" t="s">
        <v>919</v>
      </c>
      <c r="K169" s="20" t="s">
        <v>557</v>
      </c>
      <c r="L169" s="22">
        <v>5000.0</v>
      </c>
      <c r="M169" s="28">
        <v>5000.0</v>
      </c>
      <c r="N169" s="24">
        <v>5000.0</v>
      </c>
      <c r="O169" s="25">
        <f t="shared" si="30"/>
        <v>0.01</v>
      </c>
      <c r="P169" s="26">
        <f>sum(L169-N169)+0.01</f>
        <v>0.01</v>
      </c>
      <c r="Q169" s="26">
        <f t="shared" si="2"/>
        <v>-10000</v>
      </c>
      <c r="R169" s="20"/>
      <c r="S169" s="20"/>
      <c r="T169" s="20"/>
      <c r="U169" s="20"/>
      <c r="V169" s="20"/>
    </row>
    <row r="170" ht="12.75" customHeight="1">
      <c r="A170" s="17" t="s">
        <v>85</v>
      </c>
      <c r="B170" s="18" t="s">
        <v>12</v>
      </c>
      <c r="C170" s="19" t="s">
        <v>1065</v>
      </c>
      <c r="D170" s="20" t="s">
        <v>1066</v>
      </c>
      <c r="E170" s="21" t="s">
        <v>13</v>
      </c>
      <c r="F170" s="20" t="s">
        <v>311</v>
      </c>
      <c r="G170" s="20" t="s">
        <v>1067</v>
      </c>
      <c r="H170" s="20" t="s">
        <v>447</v>
      </c>
      <c r="I170" s="20" t="s">
        <v>223</v>
      </c>
      <c r="J170" s="20" t="s">
        <v>1068</v>
      </c>
      <c r="K170" s="20" t="s">
        <v>1069</v>
      </c>
      <c r="L170" s="22">
        <v>5000.0</v>
      </c>
      <c r="M170" s="23" t="s">
        <v>1070</v>
      </c>
      <c r="N170" s="31">
        <v>5000.0</v>
      </c>
      <c r="O170" s="25">
        <f t="shared" si="30"/>
        <v>0.01</v>
      </c>
      <c r="P170" s="43">
        <f>+0.01</f>
        <v>0.01</v>
      </c>
      <c r="Q170" s="26">
        <f t="shared" si="2"/>
        <v>-10000</v>
      </c>
      <c r="R170" s="20"/>
      <c r="S170" s="20"/>
      <c r="T170" s="20"/>
      <c r="U170" s="20"/>
      <c r="V170" s="20"/>
    </row>
    <row r="171" ht="12.75" customHeight="1">
      <c r="A171" s="17" t="s">
        <v>91</v>
      </c>
      <c r="B171" s="18" t="s">
        <v>12</v>
      </c>
      <c r="C171" s="19" t="s">
        <v>1071</v>
      </c>
      <c r="D171" s="20" t="s">
        <v>1072</v>
      </c>
      <c r="E171" s="21" t="s">
        <v>11</v>
      </c>
      <c r="F171" s="20" t="s">
        <v>311</v>
      </c>
      <c r="G171" s="20" t="s">
        <v>1073</v>
      </c>
      <c r="H171" s="20" t="s">
        <v>335</v>
      </c>
      <c r="I171" s="20" t="s">
        <v>467</v>
      </c>
      <c r="J171" s="20" t="s">
        <v>1074</v>
      </c>
      <c r="K171" s="20" t="s">
        <v>1075</v>
      </c>
      <c r="L171" s="22">
        <v>5000.0</v>
      </c>
      <c r="M171" s="28">
        <v>5000.0</v>
      </c>
      <c r="N171" s="24">
        <v>5000.0</v>
      </c>
      <c r="O171" s="25">
        <f t="shared" si="30"/>
        <v>0.01</v>
      </c>
      <c r="P171" s="26">
        <f t="shared" ref="P171:P172" si="31">sum(L171-N171)+0.01</f>
        <v>0.01</v>
      </c>
      <c r="Q171" s="26">
        <f t="shared" si="2"/>
        <v>-10000</v>
      </c>
      <c r="R171" s="20"/>
      <c r="S171" s="20"/>
      <c r="T171" s="20"/>
      <c r="U171" s="20"/>
      <c r="V171" s="20"/>
    </row>
    <row r="172" ht="12.75" customHeight="1">
      <c r="A172" s="17" t="s">
        <v>95</v>
      </c>
      <c r="B172" s="18" t="s">
        <v>14</v>
      </c>
      <c r="C172" s="19" t="s">
        <v>1076</v>
      </c>
      <c r="D172" s="20" t="s">
        <v>1077</v>
      </c>
      <c r="E172" s="21" t="s">
        <v>11</v>
      </c>
      <c r="F172" s="20" t="s">
        <v>311</v>
      </c>
      <c r="G172" s="20" t="s">
        <v>1078</v>
      </c>
      <c r="H172" s="20" t="s">
        <v>728</v>
      </c>
      <c r="I172" s="20" t="s">
        <v>690</v>
      </c>
      <c r="J172" s="20" t="s">
        <v>401</v>
      </c>
      <c r="K172" s="20" t="s">
        <v>379</v>
      </c>
      <c r="L172" s="22">
        <v>5000.0</v>
      </c>
      <c r="M172" s="28">
        <v>5000.0</v>
      </c>
      <c r="N172" s="24">
        <v>5000.0</v>
      </c>
      <c r="O172" s="25">
        <f t="shared" si="30"/>
        <v>0.01</v>
      </c>
      <c r="P172" s="26">
        <f t="shared" si="31"/>
        <v>0.01</v>
      </c>
      <c r="Q172" s="26">
        <f t="shared" si="2"/>
        <v>-10000</v>
      </c>
      <c r="R172" s="20"/>
      <c r="S172" s="20"/>
      <c r="T172" s="20"/>
      <c r="U172" s="20"/>
      <c r="V172" s="20"/>
    </row>
    <row r="173" ht="12.75" customHeight="1">
      <c r="A173" s="17" t="s">
        <v>107</v>
      </c>
      <c r="B173" s="18" t="s">
        <v>12</v>
      </c>
      <c r="C173" s="19" t="s">
        <v>1079</v>
      </c>
      <c r="D173" s="20" t="s">
        <v>1080</v>
      </c>
      <c r="E173" s="21" t="s">
        <v>11</v>
      </c>
      <c r="F173" s="20" t="s">
        <v>422</v>
      </c>
      <c r="G173" s="20" t="s">
        <v>1081</v>
      </c>
      <c r="H173" s="20" t="s">
        <v>360</v>
      </c>
      <c r="I173" s="20" t="s">
        <v>1082</v>
      </c>
      <c r="J173" s="20" t="s">
        <v>354</v>
      </c>
      <c r="K173" s="20" t="s">
        <v>1083</v>
      </c>
      <c r="L173" s="22">
        <v>5000.0</v>
      </c>
      <c r="M173" s="28">
        <v>7000.0</v>
      </c>
      <c r="N173" s="26">
        <v>7000.0</v>
      </c>
      <c r="O173" s="25">
        <f t="shared" si="30"/>
        <v>0.007142857143</v>
      </c>
      <c r="P173" s="26">
        <f t="shared" ref="P173:P174" si="32">sum(L173-N173)</f>
        <v>-2000</v>
      </c>
      <c r="Q173" s="26">
        <f t="shared" si="2"/>
        <v>-12000</v>
      </c>
      <c r="R173" s="20"/>
      <c r="S173" s="20"/>
      <c r="T173" s="20"/>
      <c r="U173" s="20"/>
      <c r="V173" s="20"/>
    </row>
    <row r="174" ht="12.75" customHeight="1">
      <c r="A174" s="17" t="s">
        <v>113</v>
      </c>
      <c r="B174" s="18" t="s">
        <v>12</v>
      </c>
      <c r="C174" s="19" t="s">
        <v>1084</v>
      </c>
      <c r="D174" s="20" t="s">
        <v>1085</v>
      </c>
      <c r="E174" s="21" t="s">
        <v>13</v>
      </c>
      <c r="F174" s="20" t="s">
        <v>311</v>
      </c>
      <c r="G174" s="20" t="s">
        <v>1086</v>
      </c>
      <c r="H174" s="20" t="s">
        <v>459</v>
      </c>
      <c r="I174" s="20" t="s">
        <v>1087</v>
      </c>
      <c r="J174" s="20" t="s">
        <v>1088</v>
      </c>
      <c r="K174" s="20" t="s">
        <v>1089</v>
      </c>
      <c r="L174" s="22">
        <v>5000.0</v>
      </c>
      <c r="M174" s="28">
        <v>17500.0</v>
      </c>
      <c r="N174" s="24">
        <v>17500.0</v>
      </c>
      <c r="O174" s="25">
        <f t="shared" si="30"/>
        <v>0.002857142857</v>
      </c>
      <c r="P174" s="26">
        <f t="shared" si="32"/>
        <v>-12500</v>
      </c>
      <c r="Q174" s="26">
        <f t="shared" si="2"/>
        <v>-22500</v>
      </c>
      <c r="R174" s="20"/>
      <c r="S174" s="20"/>
      <c r="T174" s="20"/>
      <c r="U174" s="20"/>
      <c r="V174" s="20"/>
    </row>
    <row r="175" ht="12.75" customHeight="1">
      <c r="A175" s="17" t="s">
        <v>137</v>
      </c>
      <c r="B175" s="18" t="s">
        <v>12</v>
      </c>
      <c r="C175" s="19" t="s">
        <v>1090</v>
      </c>
      <c r="D175" s="20" t="s">
        <v>1091</v>
      </c>
      <c r="E175" s="21" t="s">
        <v>13</v>
      </c>
      <c r="F175" s="20" t="s">
        <v>311</v>
      </c>
      <c r="G175" s="20" t="s">
        <v>1092</v>
      </c>
      <c r="H175" s="20" t="s">
        <v>141</v>
      </c>
      <c r="I175" s="20" t="s">
        <v>97</v>
      </c>
      <c r="J175" s="20" t="s">
        <v>865</v>
      </c>
      <c r="K175" s="20" t="s">
        <v>1093</v>
      </c>
      <c r="L175" s="22">
        <v>5000.0</v>
      </c>
      <c r="M175" s="28">
        <v>5000.0</v>
      </c>
      <c r="N175" s="24">
        <v>5000.0</v>
      </c>
      <c r="O175" s="25">
        <f t="shared" si="30"/>
        <v>0.01</v>
      </c>
      <c r="P175" s="43">
        <f>+0.01</f>
        <v>0.01</v>
      </c>
      <c r="Q175" s="26">
        <f t="shared" si="2"/>
        <v>-10000</v>
      </c>
      <c r="R175" s="20"/>
      <c r="S175" s="20"/>
      <c r="T175" s="20"/>
      <c r="U175" s="20"/>
      <c r="V175" s="20"/>
    </row>
    <row r="176" ht="12.75" customHeight="1">
      <c r="A176" s="18" t="s">
        <v>139</v>
      </c>
      <c r="B176" s="21" t="s">
        <v>17</v>
      </c>
      <c r="C176" s="21">
        <v>848.0</v>
      </c>
      <c r="D176" s="20" t="str">
        <f>CONCATENATE(A176," x ", G176)</f>
        <v>Invincible Army (IRE) x Lunette (IRE)</v>
      </c>
      <c r="E176" s="21" t="s">
        <v>11</v>
      </c>
      <c r="F176" s="21" t="s">
        <v>717</v>
      </c>
      <c r="G176" s="21" t="s">
        <v>1094</v>
      </c>
      <c r="H176" s="20"/>
      <c r="I176" s="20"/>
      <c r="J176" s="21" t="s">
        <v>1095</v>
      </c>
      <c r="K176" s="21" t="s">
        <v>1096</v>
      </c>
      <c r="L176" s="37">
        <v>5000.0</v>
      </c>
      <c r="M176" s="20"/>
      <c r="N176" s="24">
        <v>5000.0</v>
      </c>
      <c r="O176" s="25"/>
      <c r="P176" s="26">
        <f>sum(L176-N176)</f>
        <v>0</v>
      </c>
      <c r="Q176" s="26">
        <f t="shared" si="2"/>
        <v>-10000</v>
      </c>
      <c r="R176" s="20"/>
      <c r="S176" s="20"/>
      <c r="T176" s="20"/>
      <c r="U176" s="20"/>
      <c r="V176" s="20"/>
    </row>
    <row r="177" ht="12.75" customHeight="1">
      <c r="A177" s="17" t="s">
        <v>149</v>
      </c>
      <c r="B177" s="18" t="s">
        <v>12</v>
      </c>
      <c r="C177" s="19" t="s">
        <v>1097</v>
      </c>
      <c r="D177" s="20" t="s">
        <v>1098</v>
      </c>
      <c r="E177" s="21" t="s">
        <v>11</v>
      </c>
      <c r="F177" s="20" t="s">
        <v>311</v>
      </c>
      <c r="G177" s="20" t="s">
        <v>1099</v>
      </c>
      <c r="H177" s="20" t="s">
        <v>157</v>
      </c>
      <c r="I177" s="20" t="s">
        <v>1100</v>
      </c>
      <c r="J177" s="20" t="s">
        <v>525</v>
      </c>
      <c r="K177" s="20" t="s">
        <v>1101</v>
      </c>
      <c r="L177" s="22">
        <v>5000.0</v>
      </c>
      <c r="M177" s="28">
        <v>5000.0</v>
      </c>
      <c r="N177" s="24">
        <v>5000.0</v>
      </c>
      <c r="O177" s="25">
        <f t="shared" ref="O177:O180" si="33">sum(L177/N177/100)</f>
        <v>0.01</v>
      </c>
      <c r="P177" s="26">
        <f t="shared" ref="P177:P178" si="34">sum(L177-N177)+0.01</f>
        <v>0.01</v>
      </c>
      <c r="Q177" s="26">
        <f t="shared" si="2"/>
        <v>-10000</v>
      </c>
      <c r="R177" s="20"/>
      <c r="S177" s="20"/>
      <c r="T177" s="20"/>
      <c r="U177" s="20"/>
      <c r="V177" s="20"/>
    </row>
    <row r="178" ht="12.75" customHeight="1">
      <c r="A178" s="17" t="s">
        <v>151</v>
      </c>
      <c r="B178" s="18" t="s">
        <v>12</v>
      </c>
      <c r="C178" s="19" t="s">
        <v>1102</v>
      </c>
      <c r="D178" s="20" t="s">
        <v>1103</v>
      </c>
      <c r="E178" s="21" t="s">
        <v>11</v>
      </c>
      <c r="F178" s="20" t="s">
        <v>311</v>
      </c>
      <c r="G178" s="20" t="s">
        <v>1104</v>
      </c>
      <c r="H178" s="20" t="s">
        <v>728</v>
      </c>
      <c r="I178" s="20" t="s">
        <v>550</v>
      </c>
      <c r="J178" s="20" t="s">
        <v>1105</v>
      </c>
      <c r="K178" s="20" t="s">
        <v>1106</v>
      </c>
      <c r="L178" s="22">
        <v>5000.0</v>
      </c>
      <c r="M178" s="28">
        <v>5000.0</v>
      </c>
      <c r="N178" s="24">
        <v>5000.0</v>
      </c>
      <c r="O178" s="25">
        <f t="shared" si="33"/>
        <v>0.01</v>
      </c>
      <c r="P178" s="26">
        <f t="shared" si="34"/>
        <v>0.01</v>
      </c>
      <c r="Q178" s="26">
        <f t="shared" si="2"/>
        <v>-10000</v>
      </c>
      <c r="R178" s="20"/>
      <c r="S178" s="20"/>
      <c r="T178" s="20"/>
      <c r="U178" s="20"/>
      <c r="V178" s="20"/>
    </row>
    <row r="179" ht="12.75" customHeight="1">
      <c r="A179" s="17" t="s">
        <v>155</v>
      </c>
      <c r="B179" s="18" t="s">
        <v>12</v>
      </c>
      <c r="C179" s="19" t="s">
        <v>1107</v>
      </c>
      <c r="D179" s="20" t="s">
        <v>1108</v>
      </c>
      <c r="E179" s="21" t="s">
        <v>13</v>
      </c>
      <c r="F179" s="20" t="s">
        <v>311</v>
      </c>
      <c r="G179" s="20" t="s">
        <v>1109</v>
      </c>
      <c r="H179" s="20" t="s">
        <v>157</v>
      </c>
      <c r="I179" s="20" t="s">
        <v>500</v>
      </c>
      <c r="J179" s="20" t="s">
        <v>753</v>
      </c>
      <c r="K179" s="20" t="s">
        <v>1110</v>
      </c>
      <c r="L179" s="22">
        <v>5000.0</v>
      </c>
      <c r="M179" s="28">
        <v>15000.0</v>
      </c>
      <c r="N179" s="24">
        <v>15000.0</v>
      </c>
      <c r="O179" s="25">
        <f t="shared" si="33"/>
        <v>0.003333333333</v>
      </c>
      <c r="P179" s="26">
        <f t="shared" ref="P179:P183" si="35">sum(L179-N179)</f>
        <v>-10000</v>
      </c>
      <c r="Q179" s="26">
        <f t="shared" si="2"/>
        <v>-20000</v>
      </c>
      <c r="R179" s="20"/>
      <c r="S179" s="20"/>
      <c r="T179" s="20"/>
      <c r="U179" s="20"/>
      <c r="V179" s="20"/>
    </row>
    <row r="180" ht="12.75" customHeight="1">
      <c r="A180" s="17" t="s">
        <v>155</v>
      </c>
      <c r="B180" s="18" t="s">
        <v>12</v>
      </c>
      <c r="C180" s="19" t="s">
        <v>1111</v>
      </c>
      <c r="D180" s="20" t="s">
        <v>1112</v>
      </c>
      <c r="E180" s="21" t="s">
        <v>11</v>
      </c>
      <c r="F180" s="20" t="s">
        <v>311</v>
      </c>
      <c r="G180" s="20" t="s">
        <v>1113</v>
      </c>
      <c r="H180" s="20" t="s">
        <v>157</v>
      </c>
      <c r="I180" s="20" t="s">
        <v>185</v>
      </c>
      <c r="J180" s="20" t="s">
        <v>1068</v>
      </c>
      <c r="K180" s="20" t="s">
        <v>1114</v>
      </c>
      <c r="L180" s="22">
        <v>5000.0</v>
      </c>
      <c r="M180" s="28">
        <v>15000.0</v>
      </c>
      <c r="N180" s="24">
        <v>15000.0</v>
      </c>
      <c r="O180" s="25">
        <f t="shared" si="33"/>
        <v>0.003333333333</v>
      </c>
      <c r="P180" s="26">
        <f t="shared" si="35"/>
        <v>-10000</v>
      </c>
      <c r="Q180" s="26">
        <f t="shared" si="2"/>
        <v>-20000</v>
      </c>
      <c r="R180" s="20"/>
      <c r="S180" s="20"/>
      <c r="T180" s="20"/>
      <c r="U180" s="20"/>
      <c r="V180" s="20"/>
    </row>
    <row r="181" ht="12.75" customHeight="1">
      <c r="A181" s="18" t="s">
        <v>159</v>
      </c>
      <c r="B181" s="21" t="s">
        <v>17</v>
      </c>
      <c r="C181" s="21">
        <v>801.0</v>
      </c>
      <c r="D181" s="20" t="str">
        <f t="shared" ref="D181:D183" si="36">CONCATENATE(A181," x ", G181)</f>
        <v>Kuroshio (AUS) x Jamboretta (IRE)</v>
      </c>
      <c r="E181" s="21" t="s">
        <v>11</v>
      </c>
      <c r="F181" s="21" t="s">
        <v>717</v>
      </c>
      <c r="G181" s="21" t="s">
        <v>1115</v>
      </c>
      <c r="H181" s="20"/>
      <c r="I181" s="20"/>
      <c r="J181" s="21" t="s">
        <v>1116</v>
      </c>
      <c r="K181" s="21" t="s">
        <v>1117</v>
      </c>
      <c r="L181" s="37">
        <v>5000.0</v>
      </c>
      <c r="M181" s="20"/>
      <c r="N181" s="24">
        <v>5000.0</v>
      </c>
      <c r="O181" s="25"/>
      <c r="P181" s="26">
        <f t="shared" si="35"/>
        <v>0</v>
      </c>
      <c r="Q181" s="26">
        <f t="shared" si="2"/>
        <v>-10000</v>
      </c>
      <c r="R181" s="20"/>
      <c r="S181" s="20"/>
      <c r="T181" s="20"/>
      <c r="U181" s="20"/>
      <c r="V181" s="20"/>
    </row>
    <row r="182" ht="12.75" customHeight="1">
      <c r="A182" s="18" t="s">
        <v>165</v>
      </c>
      <c r="B182" s="21" t="s">
        <v>17</v>
      </c>
      <c r="C182" s="21">
        <v>812.0</v>
      </c>
      <c r="D182" s="20" t="str">
        <f t="shared" si="36"/>
        <v>Lucky Vega (IRE) x Katie O'Hara (IRE)</v>
      </c>
      <c r="E182" s="21" t="s">
        <v>13</v>
      </c>
      <c r="F182" s="21" t="s">
        <v>853</v>
      </c>
      <c r="G182" s="21" t="s">
        <v>1118</v>
      </c>
      <c r="H182" s="20"/>
      <c r="I182" s="20"/>
      <c r="J182" s="21" t="s">
        <v>668</v>
      </c>
      <c r="K182" s="21" t="s">
        <v>1006</v>
      </c>
      <c r="L182" s="37">
        <v>5000.0</v>
      </c>
      <c r="M182" s="20"/>
      <c r="N182" s="20" t="str">
        <f>VLOOKUP(A182,'Sale Lots'!$A$2:$N$1084,14)</f>
        <v>#REF!</v>
      </c>
      <c r="O182" s="25"/>
      <c r="P182" s="26" t="str">
        <f t="shared" si="35"/>
        <v>#REF!</v>
      </c>
      <c r="Q182" s="26" t="str">
        <f t="shared" si="2"/>
        <v>#REF!</v>
      </c>
      <c r="R182" s="20"/>
      <c r="S182" s="20"/>
      <c r="T182" s="20"/>
      <c r="U182" s="20"/>
      <c r="V182" s="20"/>
    </row>
    <row r="183" ht="12.75" customHeight="1">
      <c r="A183" s="18" t="s">
        <v>211</v>
      </c>
      <c r="B183" s="21" t="s">
        <v>17</v>
      </c>
      <c r="C183" s="21">
        <v>788.0</v>
      </c>
      <c r="D183" s="20" t="str">
        <f t="shared" si="36"/>
        <v>Sands of Mali (FR) x Imdancinwithurwife (IRE)</v>
      </c>
      <c r="E183" s="21" t="s">
        <v>11</v>
      </c>
      <c r="F183" s="21" t="s">
        <v>717</v>
      </c>
      <c r="G183" s="21" t="s">
        <v>1119</v>
      </c>
      <c r="H183" s="20"/>
      <c r="I183" s="20"/>
      <c r="J183" s="21" t="s">
        <v>454</v>
      </c>
      <c r="K183" s="21" t="s">
        <v>1120</v>
      </c>
      <c r="L183" s="37">
        <v>5000.0</v>
      </c>
      <c r="M183" s="20"/>
      <c r="N183" s="24">
        <v>5000.0</v>
      </c>
      <c r="O183" s="25"/>
      <c r="P183" s="26">
        <f t="shared" si="35"/>
        <v>0</v>
      </c>
      <c r="Q183" s="26">
        <f t="shared" si="2"/>
        <v>-10000</v>
      </c>
      <c r="R183" s="20"/>
      <c r="S183" s="20"/>
      <c r="T183" s="20"/>
      <c r="U183" s="20"/>
      <c r="V183" s="20"/>
    </row>
    <row r="184" ht="12.75" customHeight="1">
      <c r="A184" s="17" t="s">
        <v>211</v>
      </c>
      <c r="B184" s="18" t="s">
        <v>14</v>
      </c>
      <c r="C184" s="19" t="s">
        <v>1121</v>
      </c>
      <c r="D184" s="20" t="s">
        <v>1122</v>
      </c>
      <c r="E184" s="21" t="s">
        <v>13</v>
      </c>
      <c r="F184" s="20" t="s">
        <v>311</v>
      </c>
      <c r="G184" s="20" t="s">
        <v>1123</v>
      </c>
      <c r="H184" s="20" t="s">
        <v>424</v>
      </c>
      <c r="I184" s="20" t="s">
        <v>1124</v>
      </c>
      <c r="J184" s="20" t="s">
        <v>919</v>
      </c>
      <c r="K184" s="20" t="s">
        <v>330</v>
      </c>
      <c r="L184" s="22">
        <v>5000.0</v>
      </c>
      <c r="M184" s="28">
        <v>5000.0</v>
      </c>
      <c r="N184" s="24">
        <v>5000.0</v>
      </c>
      <c r="O184" s="25">
        <f t="shared" ref="O184:O188" si="37">sum(L184/N184/100)</f>
        <v>0.01</v>
      </c>
      <c r="P184" s="26">
        <f>sum(L184-N184)+0.01</f>
        <v>0.01</v>
      </c>
      <c r="Q184" s="26">
        <f t="shared" si="2"/>
        <v>-10000</v>
      </c>
      <c r="R184" s="20"/>
      <c r="S184" s="20"/>
      <c r="T184" s="20"/>
      <c r="U184" s="20"/>
      <c r="V184" s="20"/>
    </row>
    <row r="185" ht="12.75" customHeight="1">
      <c r="A185" s="17" t="s">
        <v>213</v>
      </c>
      <c r="B185" s="18" t="s">
        <v>14</v>
      </c>
      <c r="C185" s="19" t="s">
        <v>1125</v>
      </c>
      <c r="D185" s="20" t="s">
        <v>1126</v>
      </c>
      <c r="E185" s="21" t="s">
        <v>13</v>
      </c>
      <c r="F185" s="20" t="s">
        <v>311</v>
      </c>
      <c r="G185" s="20" t="s">
        <v>1127</v>
      </c>
      <c r="H185" s="20" t="s">
        <v>950</v>
      </c>
      <c r="I185" s="20" t="s">
        <v>1128</v>
      </c>
      <c r="J185" s="20" t="s">
        <v>1129</v>
      </c>
      <c r="K185" s="20" t="s">
        <v>1130</v>
      </c>
      <c r="L185" s="22">
        <v>5000.0</v>
      </c>
      <c r="M185" s="28">
        <v>25000.0</v>
      </c>
      <c r="N185" s="26">
        <v>25000.0</v>
      </c>
      <c r="O185" s="25">
        <f t="shared" si="37"/>
        <v>0.002</v>
      </c>
      <c r="P185" s="26">
        <f t="shared" ref="P185:P186" si="38">sum(L185-N185)</f>
        <v>-20000</v>
      </c>
      <c r="Q185" s="26">
        <f t="shared" si="2"/>
        <v>-30000</v>
      </c>
      <c r="R185" s="20"/>
      <c r="S185" s="20"/>
      <c r="T185" s="20"/>
      <c r="U185" s="20"/>
      <c r="V185" s="20"/>
    </row>
    <row r="186" ht="12.75" customHeight="1">
      <c r="A186" s="17" t="s">
        <v>213</v>
      </c>
      <c r="B186" s="18" t="s">
        <v>12</v>
      </c>
      <c r="C186" s="19" t="s">
        <v>1131</v>
      </c>
      <c r="D186" s="20" t="s">
        <v>1132</v>
      </c>
      <c r="E186" s="21" t="s">
        <v>11</v>
      </c>
      <c r="F186" s="20" t="s">
        <v>311</v>
      </c>
      <c r="G186" s="20" t="s">
        <v>1133</v>
      </c>
      <c r="H186" s="20" t="s">
        <v>950</v>
      </c>
      <c r="I186" s="20" t="s">
        <v>16</v>
      </c>
      <c r="J186" s="20" t="s">
        <v>1134</v>
      </c>
      <c r="K186" s="20" t="s">
        <v>1135</v>
      </c>
      <c r="L186" s="22">
        <v>5000.0</v>
      </c>
      <c r="M186" s="28">
        <v>25000.0</v>
      </c>
      <c r="N186" s="24">
        <v>25000.0</v>
      </c>
      <c r="O186" s="25">
        <f t="shared" si="37"/>
        <v>0.002</v>
      </c>
      <c r="P186" s="26">
        <f t="shared" si="38"/>
        <v>-20000</v>
      </c>
      <c r="Q186" s="26">
        <f t="shared" si="2"/>
        <v>-30000</v>
      </c>
      <c r="R186" s="20"/>
      <c r="S186" s="20"/>
      <c r="T186" s="20"/>
      <c r="U186" s="20"/>
      <c r="V186" s="20"/>
    </row>
    <row r="187" ht="12.75" customHeight="1">
      <c r="A187" s="17" t="s">
        <v>221</v>
      </c>
      <c r="B187" s="18" t="s">
        <v>12</v>
      </c>
      <c r="C187" s="19" t="s">
        <v>1136</v>
      </c>
      <c r="D187" s="20" t="s">
        <v>1137</v>
      </c>
      <c r="E187" s="21" t="s">
        <v>11</v>
      </c>
      <c r="F187" s="20" t="s">
        <v>358</v>
      </c>
      <c r="G187" s="20" t="s">
        <v>1138</v>
      </c>
      <c r="H187" s="20" t="s">
        <v>597</v>
      </c>
      <c r="I187" s="20" t="s">
        <v>67</v>
      </c>
      <c r="J187" s="20" t="s">
        <v>1011</v>
      </c>
      <c r="K187" s="20" t="s">
        <v>764</v>
      </c>
      <c r="L187" s="22">
        <v>5000.0</v>
      </c>
      <c r="M187" s="28">
        <v>5000.0</v>
      </c>
      <c r="N187" s="24">
        <v>5000.0</v>
      </c>
      <c r="O187" s="25">
        <f t="shared" si="37"/>
        <v>0.01</v>
      </c>
      <c r="P187" s="26">
        <f>sum(L187-N187)+0.01</f>
        <v>0.01</v>
      </c>
      <c r="Q187" s="26">
        <f t="shared" si="2"/>
        <v>-10000</v>
      </c>
      <c r="R187" s="20"/>
      <c r="S187" s="20"/>
      <c r="T187" s="20"/>
      <c r="U187" s="20"/>
      <c r="V187" s="20"/>
    </row>
    <row r="188" ht="12.75" customHeight="1">
      <c r="A188" s="33" t="s">
        <v>225</v>
      </c>
      <c r="B188" s="21" t="s">
        <v>17</v>
      </c>
      <c r="C188" s="34">
        <v>599.0</v>
      </c>
      <c r="D188" s="20" t="s">
        <v>1139</v>
      </c>
      <c r="E188" s="21" t="s">
        <v>11</v>
      </c>
      <c r="F188" s="35" t="s">
        <v>721</v>
      </c>
      <c r="G188" s="35" t="s">
        <v>1140</v>
      </c>
      <c r="H188" s="20"/>
      <c r="I188" s="20"/>
      <c r="J188" s="35" t="s">
        <v>1141</v>
      </c>
      <c r="K188" s="35" t="s">
        <v>700</v>
      </c>
      <c r="L188" s="22">
        <v>5000.0</v>
      </c>
      <c r="M188" s="36"/>
      <c r="N188" s="26">
        <v>27500.0</v>
      </c>
      <c r="O188" s="25">
        <f t="shared" si="37"/>
        <v>0.001818181818</v>
      </c>
      <c r="P188" s="26">
        <v>3000.0</v>
      </c>
      <c r="Q188" s="26">
        <f t="shared" si="2"/>
        <v>-32500</v>
      </c>
      <c r="R188" s="20"/>
      <c r="S188" s="20"/>
      <c r="T188" s="20"/>
      <c r="U188" s="20"/>
      <c r="V188" s="20"/>
    </row>
    <row r="189" ht="12.75" customHeight="1">
      <c r="A189" s="18" t="s">
        <v>231</v>
      </c>
      <c r="B189" s="21" t="s">
        <v>17</v>
      </c>
      <c r="C189" s="21">
        <v>888.0</v>
      </c>
      <c r="D189" s="20" t="str">
        <f>CONCATENATE(A189," x ", G189)</f>
        <v>Soldier's Call (GB) x Myrtie (IRE)</v>
      </c>
      <c r="E189" s="21" t="s">
        <v>13</v>
      </c>
      <c r="F189" s="21" t="s">
        <v>853</v>
      </c>
      <c r="G189" s="21" t="s">
        <v>1142</v>
      </c>
      <c r="H189" s="20"/>
      <c r="I189" s="20"/>
      <c r="J189" s="21" t="s">
        <v>1143</v>
      </c>
      <c r="K189" s="21" t="s">
        <v>1144</v>
      </c>
      <c r="L189" s="37">
        <v>5000.0</v>
      </c>
      <c r="M189" s="20"/>
      <c r="N189" s="24">
        <v>10200.0</v>
      </c>
      <c r="O189" s="25"/>
      <c r="P189" s="26">
        <f t="shared" ref="P189:P193" si="39">sum(L189-N189)</f>
        <v>-5200</v>
      </c>
      <c r="Q189" s="26">
        <f t="shared" si="2"/>
        <v>-15200</v>
      </c>
      <c r="R189" s="20"/>
      <c r="S189" s="20"/>
      <c r="T189" s="20"/>
      <c r="U189" s="20"/>
      <c r="V189" s="20"/>
    </row>
    <row r="190" ht="12.75" customHeight="1">
      <c r="A190" s="17" t="s">
        <v>231</v>
      </c>
      <c r="B190" s="18" t="s">
        <v>14</v>
      </c>
      <c r="C190" s="19" t="s">
        <v>1145</v>
      </c>
      <c r="D190" s="20" t="s">
        <v>1146</v>
      </c>
      <c r="E190" s="21" t="s">
        <v>13</v>
      </c>
      <c r="F190" s="20" t="s">
        <v>333</v>
      </c>
      <c r="G190" s="20" t="s">
        <v>1147</v>
      </c>
      <c r="H190" s="20" t="s">
        <v>223</v>
      </c>
      <c r="I190" s="20" t="s">
        <v>75</v>
      </c>
      <c r="J190" s="20" t="s">
        <v>1148</v>
      </c>
      <c r="K190" s="20" t="s">
        <v>1149</v>
      </c>
      <c r="L190" s="22">
        <v>5000.0</v>
      </c>
      <c r="M190" s="23" t="s">
        <v>540</v>
      </c>
      <c r="N190" s="24">
        <v>10200.0</v>
      </c>
      <c r="O190" s="25">
        <f t="shared" ref="O190:O200" si="40">sum(L190/N190/100)</f>
        <v>0.004901960784</v>
      </c>
      <c r="P190" s="26">
        <f t="shared" si="39"/>
        <v>-5200</v>
      </c>
      <c r="Q190" s="26">
        <f t="shared" si="2"/>
        <v>-15200</v>
      </c>
      <c r="R190" s="20"/>
      <c r="S190" s="20"/>
      <c r="T190" s="20"/>
      <c r="U190" s="20"/>
      <c r="V190" s="20"/>
    </row>
    <row r="191" ht="12.75" customHeight="1">
      <c r="A191" s="17" t="s">
        <v>231</v>
      </c>
      <c r="B191" s="18" t="s">
        <v>12</v>
      </c>
      <c r="C191" s="19" t="s">
        <v>1150</v>
      </c>
      <c r="D191" s="20" t="s">
        <v>1151</v>
      </c>
      <c r="E191" s="21" t="s">
        <v>11</v>
      </c>
      <c r="F191" s="20" t="s">
        <v>311</v>
      </c>
      <c r="G191" s="20" t="s">
        <v>1152</v>
      </c>
      <c r="H191" s="20" t="s">
        <v>223</v>
      </c>
      <c r="I191" s="20" t="s">
        <v>335</v>
      </c>
      <c r="J191" s="20" t="s">
        <v>551</v>
      </c>
      <c r="K191" s="20" t="s">
        <v>408</v>
      </c>
      <c r="L191" s="22">
        <v>5000.0</v>
      </c>
      <c r="M191" s="23" t="s">
        <v>540</v>
      </c>
      <c r="N191" s="24">
        <v>10200.0</v>
      </c>
      <c r="O191" s="25">
        <f t="shared" si="40"/>
        <v>0.004901960784</v>
      </c>
      <c r="P191" s="26">
        <f t="shared" si="39"/>
        <v>-5200</v>
      </c>
      <c r="Q191" s="26">
        <f t="shared" si="2"/>
        <v>-15200</v>
      </c>
      <c r="R191" s="20"/>
      <c r="S191" s="20"/>
      <c r="T191" s="20"/>
      <c r="U191" s="20"/>
      <c r="V191" s="20"/>
    </row>
    <row r="192" ht="12.75" customHeight="1">
      <c r="A192" s="17" t="s">
        <v>231</v>
      </c>
      <c r="B192" s="18" t="s">
        <v>12</v>
      </c>
      <c r="C192" s="19" t="s">
        <v>1153</v>
      </c>
      <c r="D192" s="20" t="s">
        <v>1154</v>
      </c>
      <c r="E192" s="21" t="s">
        <v>13</v>
      </c>
      <c r="F192" s="20" t="s">
        <v>311</v>
      </c>
      <c r="G192" s="20" t="s">
        <v>1155</v>
      </c>
      <c r="H192" s="20" t="s">
        <v>223</v>
      </c>
      <c r="I192" s="20" t="s">
        <v>495</v>
      </c>
      <c r="J192" s="20" t="s">
        <v>624</v>
      </c>
      <c r="K192" s="20" t="s">
        <v>1156</v>
      </c>
      <c r="L192" s="22">
        <v>5000.0</v>
      </c>
      <c r="M192" s="23" t="s">
        <v>540</v>
      </c>
      <c r="N192" s="24">
        <v>10200.0</v>
      </c>
      <c r="O192" s="25">
        <f t="shared" si="40"/>
        <v>0.004901960784</v>
      </c>
      <c r="P192" s="26">
        <f t="shared" si="39"/>
        <v>-5200</v>
      </c>
      <c r="Q192" s="26">
        <f t="shared" si="2"/>
        <v>-15200</v>
      </c>
      <c r="R192" s="20"/>
      <c r="S192" s="20"/>
      <c r="T192" s="20"/>
      <c r="U192" s="20"/>
      <c r="V192" s="20"/>
    </row>
    <row r="193" ht="12.75" customHeight="1">
      <c r="A193" s="17" t="s">
        <v>235</v>
      </c>
      <c r="B193" s="18" t="s">
        <v>12</v>
      </c>
      <c r="C193" s="19" t="s">
        <v>1157</v>
      </c>
      <c r="D193" s="20" t="s">
        <v>1158</v>
      </c>
      <c r="E193" s="21" t="s">
        <v>13</v>
      </c>
      <c r="F193" s="20" t="s">
        <v>358</v>
      </c>
      <c r="G193" s="20" t="s">
        <v>1159</v>
      </c>
      <c r="H193" s="20" t="s">
        <v>328</v>
      </c>
      <c r="I193" s="20" t="s">
        <v>247</v>
      </c>
      <c r="J193" s="20" t="s">
        <v>1129</v>
      </c>
      <c r="K193" s="20" t="s">
        <v>1160</v>
      </c>
      <c r="L193" s="22">
        <v>5000.0</v>
      </c>
      <c r="M193" s="28">
        <v>16000.0</v>
      </c>
      <c r="N193" s="24">
        <v>16000.0</v>
      </c>
      <c r="O193" s="25">
        <f t="shared" si="40"/>
        <v>0.003125</v>
      </c>
      <c r="P193" s="26">
        <f t="shared" si="39"/>
        <v>-11000</v>
      </c>
      <c r="Q193" s="26">
        <f t="shared" si="2"/>
        <v>-21000</v>
      </c>
      <c r="R193" s="20"/>
      <c r="S193" s="20"/>
      <c r="T193" s="20"/>
      <c r="U193" s="20"/>
      <c r="V193" s="20"/>
    </row>
    <row r="194" ht="12.75" customHeight="1">
      <c r="A194" s="33" t="s">
        <v>239</v>
      </c>
      <c r="B194" s="21" t="s">
        <v>17</v>
      </c>
      <c r="C194" s="34">
        <v>677.0</v>
      </c>
      <c r="D194" s="20" t="s">
        <v>1161</v>
      </c>
      <c r="E194" s="21" t="s">
        <v>11</v>
      </c>
      <c r="F194" s="35" t="s">
        <v>311</v>
      </c>
      <c r="G194" s="35" t="s">
        <v>1162</v>
      </c>
      <c r="H194" s="20"/>
      <c r="I194" s="20"/>
      <c r="J194" s="35" t="s">
        <v>757</v>
      </c>
      <c r="K194" s="35" t="s">
        <v>1163</v>
      </c>
      <c r="L194" s="22">
        <v>5000.0</v>
      </c>
      <c r="M194" s="36"/>
      <c r="N194" s="24">
        <v>10000.0</v>
      </c>
      <c r="O194" s="25">
        <f t="shared" si="40"/>
        <v>0.005</v>
      </c>
      <c r="P194" s="26">
        <v>3000.0</v>
      </c>
      <c r="Q194" s="26">
        <f t="shared" si="2"/>
        <v>-15000</v>
      </c>
      <c r="R194" s="20"/>
      <c r="S194" s="20"/>
      <c r="T194" s="20"/>
      <c r="U194" s="20"/>
      <c r="V194" s="20"/>
    </row>
    <row r="195" ht="12.75" customHeight="1">
      <c r="A195" s="17" t="s">
        <v>239</v>
      </c>
      <c r="B195" s="18" t="s">
        <v>12</v>
      </c>
      <c r="C195" s="19" t="s">
        <v>1164</v>
      </c>
      <c r="D195" s="20" t="s">
        <v>1165</v>
      </c>
      <c r="E195" s="21" t="s">
        <v>11</v>
      </c>
      <c r="F195" s="20" t="s">
        <v>311</v>
      </c>
      <c r="G195" s="20" t="s">
        <v>1166</v>
      </c>
      <c r="H195" s="20" t="s">
        <v>347</v>
      </c>
      <c r="I195" s="20" t="s">
        <v>361</v>
      </c>
      <c r="J195" s="20" t="s">
        <v>605</v>
      </c>
      <c r="K195" s="20" t="s">
        <v>1110</v>
      </c>
      <c r="L195" s="22">
        <v>5000.0</v>
      </c>
      <c r="M195" s="28">
        <v>10000.0</v>
      </c>
      <c r="N195" s="24">
        <v>10000.0</v>
      </c>
      <c r="O195" s="25">
        <f t="shared" si="40"/>
        <v>0.005</v>
      </c>
      <c r="P195" s="26">
        <f t="shared" ref="P195:P197" si="41">sum(L195-N195)</f>
        <v>-5000</v>
      </c>
      <c r="Q195" s="26">
        <f t="shared" si="2"/>
        <v>-15000</v>
      </c>
      <c r="R195" s="20"/>
      <c r="S195" s="20"/>
      <c r="T195" s="20"/>
      <c r="U195" s="20"/>
      <c r="V195" s="20"/>
    </row>
    <row r="196" ht="12.75" customHeight="1">
      <c r="A196" s="17" t="s">
        <v>243</v>
      </c>
      <c r="B196" s="18" t="s">
        <v>14</v>
      </c>
      <c r="C196" s="19" t="s">
        <v>1167</v>
      </c>
      <c r="D196" s="20" t="s">
        <v>1168</v>
      </c>
      <c r="E196" s="21" t="s">
        <v>11</v>
      </c>
      <c r="F196" s="20" t="s">
        <v>311</v>
      </c>
      <c r="G196" s="20" t="s">
        <v>1169</v>
      </c>
      <c r="H196" s="20" t="s">
        <v>950</v>
      </c>
      <c r="I196" s="20" t="s">
        <v>892</v>
      </c>
      <c r="J196" s="20" t="s">
        <v>893</v>
      </c>
      <c r="K196" s="20" t="s">
        <v>1170</v>
      </c>
      <c r="L196" s="22">
        <v>5000.0</v>
      </c>
      <c r="M196" s="30" t="s">
        <v>669</v>
      </c>
      <c r="N196" s="24">
        <v>15000.0</v>
      </c>
      <c r="O196" s="25">
        <f t="shared" si="40"/>
        <v>0.003333333333</v>
      </c>
      <c r="P196" s="26">
        <f t="shared" si="41"/>
        <v>-10000</v>
      </c>
      <c r="Q196" s="26">
        <f t="shared" si="2"/>
        <v>-20000</v>
      </c>
      <c r="R196" s="20"/>
      <c r="S196" s="20"/>
      <c r="T196" s="20"/>
      <c r="U196" s="20"/>
      <c r="V196" s="20"/>
    </row>
    <row r="197" ht="12.75" customHeight="1">
      <c r="A197" s="17" t="s">
        <v>245</v>
      </c>
      <c r="B197" s="18" t="s">
        <v>14</v>
      </c>
      <c r="C197" s="19" t="s">
        <v>1171</v>
      </c>
      <c r="D197" s="20" t="s">
        <v>1172</v>
      </c>
      <c r="E197" s="21" t="s">
        <v>13</v>
      </c>
      <c r="F197" s="20" t="s">
        <v>311</v>
      </c>
      <c r="G197" s="20" t="s">
        <v>1173</v>
      </c>
      <c r="H197" s="20" t="s">
        <v>173</v>
      </c>
      <c r="I197" s="20" t="s">
        <v>393</v>
      </c>
      <c r="J197" s="20" t="s">
        <v>968</v>
      </c>
      <c r="K197" s="20" t="s">
        <v>1174</v>
      </c>
      <c r="L197" s="22">
        <v>5000.0</v>
      </c>
      <c r="M197" s="21">
        <v>12500.0</v>
      </c>
      <c r="N197" s="24">
        <v>12500.0</v>
      </c>
      <c r="O197" s="25">
        <f t="shared" si="40"/>
        <v>0.004</v>
      </c>
      <c r="P197" s="26">
        <f t="shared" si="41"/>
        <v>-7500</v>
      </c>
      <c r="Q197" s="26">
        <f t="shared" si="2"/>
        <v>-17500</v>
      </c>
      <c r="R197" s="20"/>
      <c r="S197" s="20"/>
      <c r="T197" s="20"/>
      <c r="U197" s="20"/>
      <c r="V197" s="20"/>
    </row>
    <row r="198" ht="12.75" customHeight="1">
      <c r="A198" s="33" t="s">
        <v>249</v>
      </c>
      <c r="B198" s="21" t="s">
        <v>17</v>
      </c>
      <c r="C198" s="34">
        <v>615.0</v>
      </c>
      <c r="D198" s="20" t="s">
        <v>1175</v>
      </c>
      <c r="E198" s="21" t="s">
        <v>13</v>
      </c>
      <c r="F198" s="35" t="s">
        <v>697</v>
      </c>
      <c r="G198" s="35" t="s">
        <v>1176</v>
      </c>
      <c r="H198" s="20"/>
      <c r="I198" s="20"/>
      <c r="J198" s="35" t="s">
        <v>468</v>
      </c>
      <c r="K198" s="35" t="s">
        <v>1177</v>
      </c>
      <c r="L198" s="22">
        <v>5000.0</v>
      </c>
      <c r="M198" s="36"/>
      <c r="N198" s="24">
        <v>17500.0</v>
      </c>
      <c r="O198" s="25">
        <f t="shared" si="40"/>
        <v>0.002857142857</v>
      </c>
      <c r="P198" s="26">
        <v>3000.0</v>
      </c>
      <c r="Q198" s="26">
        <f t="shared" si="2"/>
        <v>-22500</v>
      </c>
      <c r="R198" s="20"/>
      <c r="S198" s="20"/>
      <c r="T198" s="20"/>
      <c r="U198" s="20"/>
      <c r="V198" s="20"/>
    </row>
    <row r="199" ht="12.75" customHeight="1">
      <c r="A199" s="18" t="s">
        <v>265</v>
      </c>
      <c r="B199" s="21" t="s">
        <v>17</v>
      </c>
      <c r="C199" s="39">
        <v>557.0</v>
      </c>
      <c r="D199" s="20" t="s">
        <v>1178</v>
      </c>
      <c r="E199" s="21" t="s">
        <v>11</v>
      </c>
      <c r="F199" s="21" t="s">
        <v>721</v>
      </c>
      <c r="G199" s="21" t="s">
        <v>1179</v>
      </c>
      <c r="H199" s="20"/>
      <c r="I199" s="20"/>
      <c r="J199" s="21" t="s">
        <v>807</v>
      </c>
      <c r="K199" s="21" t="s">
        <v>1180</v>
      </c>
      <c r="L199" s="22">
        <v>5000.0</v>
      </c>
      <c r="M199" s="36"/>
      <c r="N199" s="24">
        <v>12500.0</v>
      </c>
      <c r="O199" s="25">
        <f t="shared" si="40"/>
        <v>0.004</v>
      </c>
      <c r="P199" s="26">
        <f t="shared" ref="P199:P203" si="42">sum(L199-N199)</f>
        <v>-7500</v>
      </c>
      <c r="Q199" s="26">
        <f t="shared" si="2"/>
        <v>-17500</v>
      </c>
      <c r="R199" s="20"/>
      <c r="S199" s="20"/>
      <c r="T199" s="20"/>
      <c r="U199" s="20"/>
      <c r="V199" s="20"/>
    </row>
    <row r="200" ht="12.75" customHeight="1">
      <c r="A200" s="17" t="s">
        <v>67</v>
      </c>
      <c r="B200" s="18" t="s">
        <v>14</v>
      </c>
      <c r="C200" s="19" t="s">
        <v>1181</v>
      </c>
      <c r="D200" s="20" t="s">
        <v>1182</v>
      </c>
      <c r="E200" s="21" t="s">
        <v>13</v>
      </c>
      <c r="F200" s="20" t="s">
        <v>311</v>
      </c>
      <c r="G200" s="20" t="s">
        <v>1183</v>
      </c>
      <c r="H200" s="20" t="s">
        <v>393</v>
      </c>
      <c r="I200" s="20" t="s">
        <v>1184</v>
      </c>
      <c r="J200" s="20" t="s">
        <v>1185</v>
      </c>
      <c r="K200" s="20" t="s">
        <v>330</v>
      </c>
      <c r="L200" s="22">
        <v>5500.0</v>
      </c>
      <c r="M200" s="28">
        <v>12500.0</v>
      </c>
      <c r="N200" s="24">
        <v>12500.0</v>
      </c>
      <c r="O200" s="25">
        <f t="shared" si="40"/>
        <v>0.0044</v>
      </c>
      <c r="P200" s="26">
        <f t="shared" si="42"/>
        <v>-7000</v>
      </c>
      <c r="Q200" s="26">
        <f t="shared" si="2"/>
        <v>-17000</v>
      </c>
      <c r="R200" s="20"/>
      <c r="S200" s="20"/>
      <c r="T200" s="20"/>
      <c r="U200" s="20"/>
      <c r="V200" s="20"/>
    </row>
    <row r="201" ht="12.75" customHeight="1">
      <c r="A201" s="18" t="s">
        <v>69</v>
      </c>
      <c r="B201" s="21" t="s">
        <v>17</v>
      </c>
      <c r="C201" s="21">
        <v>930.0</v>
      </c>
      <c r="D201" s="20" t="str">
        <f>CONCATENATE(A201," x ", G201)</f>
        <v>Coulsty (IRE) x Quinine (GB)</v>
      </c>
      <c r="E201" s="21" t="s">
        <v>11</v>
      </c>
      <c r="F201" s="21" t="s">
        <v>717</v>
      </c>
      <c r="G201" s="21" t="s">
        <v>1186</v>
      </c>
      <c r="H201" s="20"/>
      <c r="I201" s="20"/>
      <c r="J201" s="21" t="s">
        <v>1187</v>
      </c>
      <c r="K201" s="21" t="s">
        <v>1188</v>
      </c>
      <c r="L201" s="37">
        <v>5500.0</v>
      </c>
      <c r="M201" s="20"/>
      <c r="N201" s="26">
        <v>5500.0</v>
      </c>
      <c r="O201" s="25"/>
      <c r="P201" s="26">
        <f t="shared" si="42"/>
        <v>0</v>
      </c>
      <c r="Q201" s="26">
        <f t="shared" si="2"/>
        <v>-10000</v>
      </c>
      <c r="R201" s="20"/>
      <c r="S201" s="20"/>
      <c r="T201" s="20"/>
      <c r="U201" s="20"/>
      <c r="V201" s="20"/>
    </row>
    <row r="202" ht="12.75" customHeight="1">
      <c r="A202" s="17" t="s">
        <v>69</v>
      </c>
      <c r="B202" s="18" t="s">
        <v>12</v>
      </c>
      <c r="C202" s="19" t="s">
        <v>1189</v>
      </c>
      <c r="D202" s="20" t="s">
        <v>1190</v>
      </c>
      <c r="E202" s="21" t="s">
        <v>11</v>
      </c>
      <c r="F202" s="20" t="s">
        <v>311</v>
      </c>
      <c r="G202" s="20" t="s">
        <v>1191</v>
      </c>
      <c r="H202" s="20" t="s">
        <v>157</v>
      </c>
      <c r="I202" s="20" t="s">
        <v>1192</v>
      </c>
      <c r="J202" s="20" t="s">
        <v>1193</v>
      </c>
      <c r="K202" s="20" t="s">
        <v>1194</v>
      </c>
      <c r="L202" s="22">
        <v>5500.0</v>
      </c>
      <c r="M202" s="27">
        <v>5500.0</v>
      </c>
      <c r="N202" s="26">
        <v>5500.0</v>
      </c>
      <c r="O202" s="25">
        <f t="shared" ref="O202:O213" si="43">sum(L202/N202/100)</f>
        <v>0.01</v>
      </c>
      <c r="P202" s="26">
        <f t="shared" si="42"/>
        <v>0</v>
      </c>
      <c r="Q202" s="26">
        <f t="shared" si="2"/>
        <v>-10000</v>
      </c>
      <c r="R202" s="20"/>
      <c r="S202" s="20"/>
      <c r="T202" s="20"/>
      <c r="U202" s="20"/>
      <c r="V202" s="20"/>
    </row>
    <row r="203" ht="12.75" customHeight="1">
      <c r="A203" s="17" t="s">
        <v>73</v>
      </c>
      <c r="B203" s="18" t="s">
        <v>12</v>
      </c>
      <c r="C203" s="19" t="s">
        <v>1195</v>
      </c>
      <c r="D203" s="20" t="s">
        <v>1196</v>
      </c>
      <c r="E203" s="21" t="s">
        <v>13</v>
      </c>
      <c r="F203" s="20" t="s">
        <v>358</v>
      </c>
      <c r="G203" s="20" t="s">
        <v>1197</v>
      </c>
      <c r="H203" s="20" t="s">
        <v>566</v>
      </c>
      <c r="I203" s="20" t="s">
        <v>1198</v>
      </c>
      <c r="J203" s="20" t="s">
        <v>847</v>
      </c>
      <c r="K203" s="20" t="s">
        <v>557</v>
      </c>
      <c r="L203" s="22">
        <v>5500.0</v>
      </c>
      <c r="M203" s="27">
        <v>10000.0</v>
      </c>
      <c r="N203" s="31">
        <v>10000.0</v>
      </c>
      <c r="O203" s="25">
        <f t="shared" si="43"/>
        <v>0.0055</v>
      </c>
      <c r="P203" s="26">
        <f t="shared" si="42"/>
        <v>-4500</v>
      </c>
      <c r="Q203" s="26">
        <f t="shared" si="2"/>
        <v>-14500</v>
      </c>
      <c r="R203" s="20"/>
      <c r="S203" s="20"/>
      <c r="T203" s="20"/>
      <c r="U203" s="20"/>
      <c r="V203" s="20"/>
    </row>
    <row r="204" ht="12.75" customHeight="1">
      <c r="A204" s="33" t="s">
        <v>199</v>
      </c>
      <c r="B204" s="21" t="s">
        <v>17</v>
      </c>
      <c r="C204" s="34">
        <v>626.0</v>
      </c>
      <c r="D204" s="20" t="s">
        <v>1199</v>
      </c>
      <c r="E204" s="21" t="s">
        <v>13</v>
      </c>
      <c r="F204" s="35" t="s">
        <v>697</v>
      </c>
      <c r="G204" s="35" t="s">
        <v>1200</v>
      </c>
      <c r="H204" s="20"/>
      <c r="I204" s="20"/>
      <c r="J204" s="35" t="s">
        <v>418</v>
      </c>
      <c r="K204" s="35" t="s">
        <v>1201</v>
      </c>
      <c r="L204" s="22">
        <v>5500.0</v>
      </c>
      <c r="M204" s="36"/>
      <c r="N204" s="26">
        <v>3000.0</v>
      </c>
      <c r="O204" s="25">
        <f t="shared" si="43"/>
        <v>0.01833333333</v>
      </c>
      <c r="P204" s="26">
        <v>3000.0</v>
      </c>
      <c r="Q204" s="26">
        <f t="shared" si="2"/>
        <v>-7500</v>
      </c>
      <c r="R204" s="20"/>
      <c r="S204" s="20"/>
      <c r="T204" s="20"/>
      <c r="U204" s="20"/>
      <c r="V204" s="20"/>
    </row>
    <row r="205" ht="12.75" customHeight="1">
      <c r="A205" s="17" t="s">
        <v>201</v>
      </c>
      <c r="B205" s="18" t="s">
        <v>12</v>
      </c>
      <c r="C205" s="19" t="s">
        <v>1202</v>
      </c>
      <c r="D205" s="20" t="s">
        <v>1203</v>
      </c>
      <c r="E205" s="21" t="s">
        <v>13</v>
      </c>
      <c r="F205" s="20" t="s">
        <v>311</v>
      </c>
      <c r="G205" s="20" t="s">
        <v>1204</v>
      </c>
      <c r="H205" s="20" t="s">
        <v>141</v>
      </c>
      <c r="I205" s="20" t="s">
        <v>169</v>
      </c>
      <c r="J205" s="20" t="s">
        <v>436</v>
      </c>
      <c r="K205" s="20" t="s">
        <v>1061</v>
      </c>
      <c r="L205" s="22">
        <v>5500.0</v>
      </c>
      <c r="M205" s="29">
        <v>12500.0</v>
      </c>
      <c r="N205" s="26">
        <v>12500.0</v>
      </c>
      <c r="O205" s="25">
        <f t="shared" si="43"/>
        <v>0.0044</v>
      </c>
      <c r="P205" s="26">
        <f t="shared" ref="P205:P206" si="44">sum(L205-N205)</f>
        <v>-7000</v>
      </c>
      <c r="Q205" s="26">
        <f t="shared" si="2"/>
        <v>-17000</v>
      </c>
      <c r="R205" s="20"/>
      <c r="S205" s="20"/>
      <c r="T205" s="20"/>
      <c r="U205" s="20"/>
      <c r="V205" s="20"/>
    </row>
    <row r="206" ht="12.75" customHeight="1">
      <c r="A206" s="17" t="s">
        <v>215</v>
      </c>
      <c r="B206" s="18" t="s">
        <v>14</v>
      </c>
      <c r="C206" s="19" t="s">
        <v>1205</v>
      </c>
      <c r="D206" s="20" t="s">
        <v>1206</v>
      </c>
      <c r="E206" s="21" t="s">
        <v>13</v>
      </c>
      <c r="F206" s="20" t="s">
        <v>422</v>
      </c>
      <c r="G206" s="20" t="s">
        <v>1207</v>
      </c>
      <c r="H206" s="20" t="s">
        <v>217</v>
      </c>
      <c r="I206" s="20" t="s">
        <v>51</v>
      </c>
      <c r="J206" s="20" t="s">
        <v>937</v>
      </c>
      <c r="K206" s="20" t="s">
        <v>343</v>
      </c>
      <c r="L206" s="22">
        <v>5500.0</v>
      </c>
      <c r="M206" s="23" t="s">
        <v>1208</v>
      </c>
      <c r="N206" s="24">
        <v>39000.0</v>
      </c>
      <c r="O206" s="25">
        <f t="shared" si="43"/>
        <v>0.00141025641</v>
      </c>
      <c r="P206" s="26">
        <f t="shared" si="44"/>
        <v>-33500</v>
      </c>
      <c r="Q206" s="26">
        <f t="shared" si="2"/>
        <v>-43500</v>
      </c>
      <c r="R206" s="20"/>
      <c r="S206" s="20"/>
      <c r="T206" s="20"/>
      <c r="U206" s="20"/>
      <c r="V206" s="20"/>
    </row>
    <row r="207" ht="12.75" customHeight="1">
      <c r="A207" s="17" t="s">
        <v>9</v>
      </c>
      <c r="B207" s="18" t="s">
        <v>14</v>
      </c>
      <c r="C207" s="19" t="s">
        <v>1209</v>
      </c>
      <c r="D207" s="20" t="s">
        <v>1210</v>
      </c>
      <c r="E207" s="21" t="s">
        <v>11</v>
      </c>
      <c r="F207" s="20" t="s">
        <v>311</v>
      </c>
      <c r="G207" s="20" t="s">
        <v>1211</v>
      </c>
      <c r="H207" s="20" t="s">
        <v>313</v>
      </c>
      <c r="I207" s="20" t="s">
        <v>16</v>
      </c>
      <c r="J207" s="20" t="s">
        <v>407</v>
      </c>
      <c r="K207" s="20" t="s">
        <v>1212</v>
      </c>
      <c r="L207" s="22">
        <v>6000.0</v>
      </c>
      <c r="M207" s="23" t="s">
        <v>317</v>
      </c>
      <c r="N207" s="24">
        <v>6000.0</v>
      </c>
      <c r="O207" s="25">
        <f t="shared" si="43"/>
        <v>0.01</v>
      </c>
      <c r="P207" s="26">
        <f>L207-N207+0.01</f>
        <v>0.01</v>
      </c>
      <c r="Q207" s="26">
        <f t="shared" si="2"/>
        <v>-10000</v>
      </c>
      <c r="R207" s="20"/>
      <c r="S207" s="20"/>
      <c r="T207" s="20"/>
      <c r="U207" s="20"/>
      <c r="V207" s="20"/>
    </row>
    <row r="208" ht="12.75" customHeight="1">
      <c r="A208" s="33" t="s">
        <v>23</v>
      </c>
      <c r="B208" s="21" t="s">
        <v>17</v>
      </c>
      <c r="C208" s="34">
        <v>579.0</v>
      </c>
      <c r="D208" s="20" t="s">
        <v>1213</v>
      </c>
      <c r="E208" s="21" t="s">
        <v>13</v>
      </c>
      <c r="F208" s="35" t="s">
        <v>697</v>
      </c>
      <c r="G208" s="35" t="s">
        <v>1214</v>
      </c>
      <c r="H208" s="20"/>
      <c r="I208" s="20"/>
      <c r="J208" s="35" t="s">
        <v>412</v>
      </c>
      <c r="K208" s="35" t="s">
        <v>1215</v>
      </c>
      <c r="L208" s="22">
        <v>6000.0</v>
      </c>
      <c r="M208" s="36"/>
      <c r="N208" s="24">
        <v>5000.0</v>
      </c>
      <c r="O208" s="25">
        <f t="shared" si="43"/>
        <v>0.012</v>
      </c>
      <c r="P208" s="26">
        <v>3000.0</v>
      </c>
      <c r="Q208" s="26">
        <f t="shared" si="2"/>
        <v>-9000</v>
      </c>
      <c r="R208" s="20"/>
      <c r="S208" s="20"/>
      <c r="T208" s="20"/>
      <c r="U208" s="20"/>
      <c r="V208" s="20"/>
    </row>
    <row r="209" ht="12.75" customHeight="1">
      <c r="A209" s="17" t="s">
        <v>23</v>
      </c>
      <c r="B209" s="18" t="s">
        <v>12</v>
      </c>
      <c r="C209" s="19" t="s">
        <v>1216</v>
      </c>
      <c r="D209" s="20" t="s">
        <v>1217</v>
      </c>
      <c r="E209" s="21" t="s">
        <v>13</v>
      </c>
      <c r="F209" s="20" t="s">
        <v>311</v>
      </c>
      <c r="G209" s="20" t="s">
        <v>1218</v>
      </c>
      <c r="H209" s="20" t="s">
        <v>223</v>
      </c>
      <c r="I209" s="20" t="s">
        <v>489</v>
      </c>
      <c r="J209" s="20" t="s">
        <v>1141</v>
      </c>
      <c r="K209" s="20" t="s">
        <v>1219</v>
      </c>
      <c r="L209" s="22">
        <v>6000.0</v>
      </c>
      <c r="M209" s="28">
        <v>5000.0</v>
      </c>
      <c r="N209" s="24">
        <v>5000.0</v>
      </c>
      <c r="O209" s="25">
        <f t="shared" si="43"/>
        <v>0.012</v>
      </c>
      <c r="P209" s="26">
        <f t="shared" ref="P209:P210" si="45">sum(L209-N209)</f>
        <v>1000</v>
      </c>
      <c r="Q209" s="26">
        <f t="shared" si="2"/>
        <v>-9000</v>
      </c>
      <c r="R209" s="20"/>
      <c r="S209" s="20"/>
      <c r="T209" s="20"/>
      <c r="U209" s="20"/>
      <c r="V209" s="20"/>
    </row>
    <row r="210" ht="12.75" customHeight="1">
      <c r="A210" s="17" t="s">
        <v>41</v>
      </c>
      <c r="B210" s="18" t="s">
        <v>12</v>
      </c>
      <c r="C210" s="19" t="s">
        <v>1220</v>
      </c>
      <c r="D210" s="20" t="s">
        <v>1221</v>
      </c>
      <c r="E210" s="21" t="s">
        <v>13</v>
      </c>
      <c r="F210" s="20" t="s">
        <v>311</v>
      </c>
      <c r="G210" s="20" t="s">
        <v>1222</v>
      </c>
      <c r="H210" s="20" t="s">
        <v>161</v>
      </c>
      <c r="I210" s="20" t="s">
        <v>509</v>
      </c>
      <c r="J210" s="20" t="s">
        <v>348</v>
      </c>
      <c r="K210" s="20" t="s">
        <v>1223</v>
      </c>
      <c r="L210" s="22">
        <v>6000.0</v>
      </c>
      <c r="M210" s="23" t="s">
        <v>1224</v>
      </c>
      <c r="N210" s="24">
        <v>6600.0</v>
      </c>
      <c r="O210" s="25">
        <f t="shared" si="43"/>
        <v>0.009090909091</v>
      </c>
      <c r="P210" s="26">
        <f t="shared" si="45"/>
        <v>-600</v>
      </c>
      <c r="Q210" s="26">
        <f t="shared" si="2"/>
        <v>-10600</v>
      </c>
      <c r="R210" s="20"/>
      <c r="S210" s="20"/>
      <c r="T210" s="20"/>
      <c r="U210" s="20"/>
      <c r="V210" s="20"/>
    </row>
    <row r="211" ht="12.75" customHeight="1">
      <c r="A211" s="33" t="s">
        <v>47</v>
      </c>
      <c r="B211" s="21" t="s">
        <v>17</v>
      </c>
      <c r="C211" s="34">
        <v>562.0</v>
      </c>
      <c r="D211" s="20" t="s">
        <v>1225</v>
      </c>
      <c r="E211" s="21" t="s">
        <v>13</v>
      </c>
      <c r="F211" s="35" t="s">
        <v>1226</v>
      </c>
      <c r="G211" s="35" t="s">
        <v>1227</v>
      </c>
      <c r="H211" s="20"/>
      <c r="I211" s="20"/>
      <c r="J211" s="35" t="s">
        <v>793</v>
      </c>
      <c r="K211" s="35" t="s">
        <v>1228</v>
      </c>
      <c r="L211" s="22">
        <v>6000.0</v>
      </c>
      <c r="M211" s="36"/>
      <c r="N211" s="26">
        <v>7500.0</v>
      </c>
      <c r="O211" s="25">
        <f t="shared" si="43"/>
        <v>0.008</v>
      </c>
      <c r="P211" s="26">
        <v>3000.0</v>
      </c>
      <c r="Q211" s="26">
        <f t="shared" si="2"/>
        <v>-11500</v>
      </c>
      <c r="R211" s="20"/>
      <c r="S211" s="20"/>
      <c r="T211" s="20"/>
      <c r="U211" s="20"/>
      <c r="V211" s="20"/>
    </row>
    <row r="212" ht="12.75" customHeight="1">
      <c r="A212" s="17" t="s">
        <v>67</v>
      </c>
      <c r="B212" s="18" t="s">
        <v>12</v>
      </c>
      <c r="C212" s="19" t="s">
        <v>1229</v>
      </c>
      <c r="D212" s="20" t="s">
        <v>1230</v>
      </c>
      <c r="E212" s="21" t="s">
        <v>13</v>
      </c>
      <c r="F212" s="20" t="s">
        <v>311</v>
      </c>
      <c r="G212" s="20" t="s">
        <v>1231</v>
      </c>
      <c r="H212" s="20" t="s">
        <v>393</v>
      </c>
      <c r="I212" s="20" t="s">
        <v>537</v>
      </c>
      <c r="J212" s="20" t="s">
        <v>1232</v>
      </c>
      <c r="K212" s="20" t="s">
        <v>1089</v>
      </c>
      <c r="L212" s="22">
        <v>6000.0</v>
      </c>
      <c r="M212" s="28">
        <v>12500.0</v>
      </c>
      <c r="N212" s="24">
        <v>12500.0</v>
      </c>
      <c r="O212" s="25">
        <f t="shared" si="43"/>
        <v>0.0048</v>
      </c>
      <c r="P212" s="26">
        <f t="shared" ref="P212:P216" si="46">sum(L212-N212)</f>
        <v>-6500</v>
      </c>
      <c r="Q212" s="26">
        <f t="shared" si="2"/>
        <v>-16500</v>
      </c>
      <c r="R212" s="20"/>
      <c r="S212" s="20"/>
      <c r="T212" s="20"/>
      <c r="U212" s="20"/>
      <c r="V212" s="20"/>
    </row>
    <row r="213" ht="12.75" customHeight="1">
      <c r="A213" s="17" t="s">
        <v>69</v>
      </c>
      <c r="B213" s="18" t="s">
        <v>12</v>
      </c>
      <c r="C213" s="19" t="s">
        <v>1233</v>
      </c>
      <c r="D213" s="20" t="s">
        <v>1234</v>
      </c>
      <c r="E213" s="21" t="s">
        <v>11</v>
      </c>
      <c r="F213" s="20" t="s">
        <v>311</v>
      </c>
      <c r="G213" s="20" t="s">
        <v>1235</v>
      </c>
      <c r="H213" s="20" t="s">
        <v>157</v>
      </c>
      <c r="I213" s="20" t="s">
        <v>75</v>
      </c>
      <c r="J213" s="20" t="s">
        <v>538</v>
      </c>
      <c r="K213" s="20" t="s">
        <v>431</v>
      </c>
      <c r="L213" s="22">
        <v>6000.0</v>
      </c>
      <c r="M213" s="27">
        <v>5500.0</v>
      </c>
      <c r="N213" s="26">
        <v>5500.0</v>
      </c>
      <c r="O213" s="25">
        <f t="shared" si="43"/>
        <v>0.01090909091</v>
      </c>
      <c r="P213" s="26">
        <f t="shared" si="46"/>
        <v>500</v>
      </c>
      <c r="Q213" s="26">
        <f t="shared" si="2"/>
        <v>-9500</v>
      </c>
      <c r="R213" s="20"/>
      <c r="S213" s="20"/>
      <c r="T213" s="20"/>
      <c r="U213" s="20"/>
      <c r="V213" s="20"/>
    </row>
    <row r="214" ht="12.75" customHeight="1">
      <c r="A214" s="18" t="s">
        <v>73</v>
      </c>
      <c r="B214" s="21" t="s">
        <v>17</v>
      </c>
      <c r="C214" s="39">
        <v>761.0</v>
      </c>
      <c r="D214" s="21" t="s">
        <v>1236</v>
      </c>
      <c r="E214" s="21" t="s">
        <v>11</v>
      </c>
      <c r="F214" s="21" t="s">
        <v>311</v>
      </c>
      <c r="G214" s="21" t="s">
        <v>1237</v>
      </c>
      <c r="H214" s="20"/>
      <c r="I214" s="20"/>
      <c r="J214" s="21" t="s">
        <v>699</v>
      </c>
      <c r="K214" s="21" t="s">
        <v>1238</v>
      </c>
      <c r="L214" s="40">
        <v>6000.0</v>
      </c>
      <c r="M214" s="36"/>
      <c r="N214" s="31">
        <v>10000.0</v>
      </c>
      <c r="O214" s="20"/>
      <c r="P214" s="26">
        <f t="shared" si="46"/>
        <v>-4000</v>
      </c>
      <c r="Q214" s="26">
        <f t="shared" si="2"/>
        <v>-14000</v>
      </c>
      <c r="R214" s="20"/>
      <c r="S214" s="20"/>
      <c r="T214" s="20"/>
      <c r="U214" s="20"/>
      <c r="V214" s="20"/>
    </row>
    <row r="215" ht="12.75" customHeight="1">
      <c r="A215" s="17" t="s">
        <v>87</v>
      </c>
      <c r="B215" s="18" t="s">
        <v>14</v>
      </c>
      <c r="C215" s="19" t="s">
        <v>1239</v>
      </c>
      <c r="D215" s="20" t="s">
        <v>1240</v>
      </c>
      <c r="E215" s="21" t="s">
        <v>11</v>
      </c>
      <c r="F215" s="20" t="s">
        <v>358</v>
      </c>
      <c r="G215" s="20" t="s">
        <v>1241</v>
      </c>
      <c r="H215" s="20" t="s">
        <v>597</v>
      </c>
      <c r="I215" s="20" t="s">
        <v>1128</v>
      </c>
      <c r="J215" s="20" t="s">
        <v>705</v>
      </c>
      <c r="K215" s="20" t="s">
        <v>562</v>
      </c>
      <c r="L215" s="22">
        <v>6000.0</v>
      </c>
      <c r="M215" s="28">
        <v>15000.0</v>
      </c>
      <c r="N215" s="24">
        <v>15000.0</v>
      </c>
      <c r="O215" s="25">
        <f t="shared" ref="O215:O219" si="47">sum(L215/N215/100)</f>
        <v>0.004</v>
      </c>
      <c r="P215" s="26">
        <f t="shared" si="46"/>
        <v>-9000</v>
      </c>
      <c r="Q215" s="26">
        <f t="shared" si="2"/>
        <v>-19000</v>
      </c>
      <c r="R215" s="20"/>
      <c r="S215" s="20"/>
      <c r="T215" s="20"/>
      <c r="U215" s="20"/>
      <c r="V215" s="20"/>
    </row>
    <row r="216" ht="12.75" customHeight="1">
      <c r="A216" s="17" t="s">
        <v>87</v>
      </c>
      <c r="B216" s="18" t="s">
        <v>12</v>
      </c>
      <c r="C216" s="19" t="s">
        <v>1242</v>
      </c>
      <c r="D216" s="20" t="s">
        <v>1243</v>
      </c>
      <c r="E216" s="21" t="s">
        <v>11</v>
      </c>
      <c r="F216" s="20" t="s">
        <v>1244</v>
      </c>
      <c r="G216" s="20" t="s">
        <v>1245</v>
      </c>
      <c r="H216" s="20" t="s">
        <v>597</v>
      </c>
      <c r="I216" s="20" t="s">
        <v>958</v>
      </c>
      <c r="J216" s="20" t="s">
        <v>1246</v>
      </c>
      <c r="K216" s="20" t="s">
        <v>1247</v>
      </c>
      <c r="L216" s="22">
        <v>6000.0</v>
      </c>
      <c r="M216" s="28">
        <v>15000.0</v>
      </c>
      <c r="N216" s="24">
        <v>15000.0</v>
      </c>
      <c r="O216" s="25">
        <f t="shared" si="47"/>
        <v>0.004</v>
      </c>
      <c r="P216" s="26">
        <f t="shared" si="46"/>
        <v>-9000</v>
      </c>
      <c r="Q216" s="26">
        <f t="shared" si="2"/>
        <v>-19000</v>
      </c>
      <c r="R216" s="20"/>
      <c r="S216" s="20"/>
      <c r="T216" s="20"/>
      <c r="U216" s="20"/>
      <c r="V216" s="20"/>
    </row>
    <row r="217" ht="12.75" customHeight="1">
      <c r="A217" s="33" t="s">
        <v>107</v>
      </c>
      <c r="B217" s="21" t="s">
        <v>17</v>
      </c>
      <c r="C217" s="34">
        <v>574.0</v>
      </c>
      <c r="D217" s="20" t="s">
        <v>1248</v>
      </c>
      <c r="E217" s="21" t="s">
        <v>13</v>
      </c>
      <c r="F217" s="35" t="s">
        <v>775</v>
      </c>
      <c r="G217" s="35" t="s">
        <v>1249</v>
      </c>
      <c r="H217" s="20"/>
      <c r="I217" s="20"/>
      <c r="J217" s="35" t="s">
        <v>1250</v>
      </c>
      <c r="K217" s="35" t="s">
        <v>743</v>
      </c>
      <c r="L217" s="22">
        <v>6000.0</v>
      </c>
      <c r="M217" s="36"/>
      <c r="N217" s="26">
        <v>7000.0</v>
      </c>
      <c r="O217" s="25">
        <f t="shared" si="47"/>
        <v>0.008571428571</v>
      </c>
      <c r="P217" s="26">
        <v>3000.0</v>
      </c>
      <c r="Q217" s="26">
        <f t="shared" si="2"/>
        <v>-11000</v>
      </c>
      <c r="R217" s="20"/>
      <c r="S217" s="20"/>
      <c r="T217" s="20"/>
      <c r="U217" s="20"/>
      <c r="V217" s="20"/>
    </row>
    <row r="218" ht="12.75" customHeight="1">
      <c r="A218" s="17" t="s">
        <v>113</v>
      </c>
      <c r="B218" s="18" t="s">
        <v>14</v>
      </c>
      <c r="C218" s="19" t="s">
        <v>1251</v>
      </c>
      <c r="D218" s="20" t="s">
        <v>1252</v>
      </c>
      <c r="E218" s="21" t="s">
        <v>13</v>
      </c>
      <c r="F218" s="20" t="s">
        <v>311</v>
      </c>
      <c r="G218" s="20" t="s">
        <v>1253</v>
      </c>
      <c r="H218" s="20" t="s">
        <v>459</v>
      </c>
      <c r="I218" s="20" t="s">
        <v>400</v>
      </c>
      <c r="J218" s="20" t="s">
        <v>1254</v>
      </c>
      <c r="K218" s="20" t="s">
        <v>539</v>
      </c>
      <c r="L218" s="22">
        <v>6000.0</v>
      </c>
      <c r="M218" s="28">
        <v>17500.0</v>
      </c>
      <c r="N218" s="24">
        <v>17500.0</v>
      </c>
      <c r="O218" s="25">
        <f t="shared" si="47"/>
        <v>0.003428571429</v>
      </c>
      <c r="P218" s="26">
        <f t="shared" ref="P218:P220" si="48">sum(L218-N218)</f>
        <v>-11500</v>
      </c>
      <c r="Q218" s="26">
        <f t="shared" si="2"/>
        <v>-21500</v>
      </c>
      <c r="R218" s="20"/>
      <c r="S218" s="20"/>
      <c r="T218" s="20"/>
      <c r="U218" s="20"/>
      <c r="V218" s="20"/>
    </row>
    <row r="219" ht="12.75" customHeight="1">
      <c r="A219" s="17" t="s">
        <v>137</v>
      </c>
      <c r="B219" s="18" t="s">
        <v>12</v>
      </c>
      <c r="C219" s="19" t="s">
        <v>1255</v>
      </c>
      <c r="D219" s="20" t="s">
        <v>1256</v>
      </c>
      <c r="E219" s="21" t="s">
        <v>11</v>
      </c>
      <c r="F219" s="20" t="s">
        <v>311</v>
      </c>
      <c r="G219" s="20" t="s">
        <v>1257</v>
      </c>
      <c r="H219" s="20" t="s">
        <v>141</v>
      </c>
      <c r="I219" s="20" t="s">
        <v>1258</v>
      </c>
      <c r="J219" s="20" t="s">
        <v>372</v>
      </c>
      <c r="K219" s="20" t="s">
        <v>343</v>
      </c>
      <c r="L219" s="22">
        <v>6000.0</v>
      </c>
      <c r="M219" s="28">
        <v>5000.0</v>
      </c>
      <c r="N219" s="24">
        <v>5000.0</v>
      </c>
      <c r="O219" s="25">
        <f t="shared" si="47"/>
        <v>0.012</v>
      </c>
      <c r="P219" s="26">
        <f t="shared" si="48"/>
        <v>1000</v>
      </c>
      <c r="Q219" s="26">
        <f t="shared" si="2"/>
        <v>-9000</v>
      </c>
      <c r="R219" s="20"/>
      <c r="S219" s="20"/>
      <c r="T219" s="20"/>
      <c r="U219" s="20"/>
      <c r="V219" s="20"/>
    </row>
    <row r="220" ht="12.75" customHeight="1">
      <c r="A220" s="18" t="s">
        <v>139</v>
      </c>
      <c r="B220" s="21" t="s">
        <v>17</v>
      </c>
      <c r="C220" s="39">
        <v>741.0</v>
      </c>
      <c r="D220" s="21" t="s">
        <v>1259</v>
      </c>
      <c r="E220" s="21" t="s">
        <v>11</v>
      </c>
      <c r="F220" s="21" t="s">
        <v>717</v>
      </c>
      <c r="G220" s="21" t="s">
        <v>1260</v>
      </c>
      <c r="H220" s="20"/>
      <c r="I220" s="20"/>
      <c r="J220" s="21" t="s">
        <v>1261</v>
      </c>
      <c r="K220" s="21" t="s">
        <v>1262</v>
      </c>
      <c r="L220" s="40">
        <v>6000.0</v>
      </c>
      <c r="M220" s="36"/>
      <c r="N220" s="26">
        <v>5000.0</v>
      </c>
      <c r="O220" s="20"/>
      <c r="P220" s="26">
        <f t="shared" si="48"/>
        <v>1000</v>
      </c>
      <c r="Q220" s="26">
        <f t="shared" si="2"/>
        <v>-9000</v>
      </c>
      <c r="R220" s="20"/>
      <c r="S220" s="20"/>
      <c r="T220" s="20"/>
      <c r="U220" s="20"/>
      <c r="V220" s="20"/>
    </row>
    <row r="221" ht="12.75" customHeight="1">
      <c r="A221" s="33" t="s">
        <v>139</v>
      </c>
      <c r="B221" s="21" t="s">
        <v>17</v>
      </c>
      <c r="C221" s="34">
        <v>549.0</v>
      </c>
      <c r="D221" s="20" t="s">
        <v>1263</v>
      </c>
      <c r="E221" s="21" t="s">
        <v>11</v>
      </c>
      <c r="F221" s="35" t="s">
        <v>721</v>
      </c>
      <c r="G221" s="35" t="s">
        <v>1264</v>
      </c>
      <c r="H221" s="20"/>
      <c r="I221" s="20"/>
      <c r="J221" s="35" t="s">
        <v>1265</v>
      </c>
      <c r="K221" s="35" t="s">
        <v>1266</v>
      </c>
      <c r="L221" s="22">
        <v>6000.0</v>
      </c>
      <c r="M221" s="36"/>
      <c r="N221" s="24">
        <v>5000.0</v>
      </c>
      <c r="O221" s="25">
        <f t="shared" ref="O221:O223" si="49">sum(L221/N221/100)</f>
        <v>0.012</v>
      </c>
      <c r="P221" s="26">
        <v>3000.0</v>
      </c>
      <c r="Q221" s="26">
        <f t="shared" si="2"/>
        <v>-9000</v>
      </c>
      <c r="R221" s="20"/>
      <c r="S221" s="20"/>
      <c r="T221" s="20"/>
      <c r="U221" s="20"/>
      <c r="V221" s="20"/>
    </row>
    <row r="222" ht="12.75" customHeight="1">
      <c r="A222" s="33" t="s">
        <v>151</v>
      </c>
      <c r="B222" s="21" t="s">
        <v>17</v>
      </c>
      <c r="C222" s="34">
        <v>612.0</v>
      </c>
      <c r="D222" s="20" t="s">
        <v>1267</v>
      </c>
      <c r="E222" s="21" t="s">
        <v>11</v>
      </c>
      <c r="F222" s="35" t="s">
        <v>721</v>
      </c>
      <c r="G222" s="35" t="s">
        <v>1268</v>
      </c>
      <c r="H222" s="20"/>
      <c r="I222" s="20"/>
      <c r="J222" s="35" t="s">
        <v>919</v>
      </c>
      <c r="K222" s="35" t="s">
        <v>1269</v>
      </c>
      <c r="L222" s="22">
        <v>6000.0</v>
      </c>
      <c r="M222" s="36"/>
      <c r="N222" s="24">
        <v>5000.0</v>
      </c>
      <c r="O222" s="25">
        <f t="shared" si="49"/>
        <v>0.012</v>
      </c>
      <c r="P222" s="26">
        <v>3000.0</v>
      </c>
      <c r="Q222" s="26">
        <f t="shared" si="2"/>
        <v>-9000</v>
      </c>
      <c r="R222" s="20"/>
      <c r="S222" s="20"/>
      <c r="T222" s="20"/>
      <c r="U222" s="20"/>
      <c r="V222" s="20"/>
    </row>
    <row r="223" ht="12.75" customHeight="1">
      <c r="A223" s="17" t="s">
        <v>155</v>
      </c>
      <c r="B223" s="18" t="s">
        <v>12</v>
      </c>
      <c r="C223" s="19" t="s">
        <v>1270</v>
      </c>
      <c r="D223" s="20" t="s">
        <v>1271</v>
      </c>
      <c r="E223" s="21" t="s">
        <v>11</v>
      </c>
      <c r="F223" s="20" t="s">
        <v>311</v>
      </c>
      <c r="G223" s="20" t="s">
        <v>1272</v>
      </c>
      <c r="H223" s="20" t="s">
        <v>157</v>
      </c>
      <c r="I223" s="20" t="s">
        <v>1273</v>
      </c>
      <c r="J223" s="20" t="s">
        <v>771</v>
      </c>
      <c r="K223" s="20" t="s">
        <v>1274</v>
      </c>
      <c r="L223" s="22">
        <v>6000.0</v>
      </c>
      <c r="M223" s="28">
        <v>15000.0</v>
      </c>
      <c r="N223" s="24">
        <v>15000.0</v>
      </c>
      <c r="O223" s="25">
        <f t="shared" si="49"/>
        <v>0.004</v>
      </c>
      <c r="P223" s="26">
        <f t="shared" ref="P223:P226" si="50">sum(L223-N223)</f>
        <v>-9000</v>
      </c>
      <c r="Q223" s="26">
        <f t="shared" si="2"/>
        <v>-19000</v>
      </c>
      <c r="R223" s="20"/>
      <c r="S223" s="20"/>
      <c r="T223" s="20"/>
      <c r="U223" s="20"/>
      <c r="V223" s="20"/>
    </row>
    <row r="224" ht="12.75" customHeight="1">
      <c r="A224" s="18" t="s">
        <v>165</v>
      </c>
      <c r="B224" s="21" t="s">
        <v>17</v>
      </c>
      <c r="C224" s="21">
        <v>869.0</v>
      </c>
      <c r="D224" s="20" t="str">
        <f>CONCATENATE(A224," x ", G224)</f>
        <v>Lucky Vega (IRE) x Mihrab (USA)</v>
      </c>
      <c r="E224" s="21" t="s">
        <v>11</v>
      </c>
      <c r="F224" s="21" t="s">
        <v>853</v>
      </c>
      <c r="G224" s="21" t="s">
        <v>1275</v>
      </c>
      <c r="H224" s="20"/>
      <c r="I224" s="20"/>
      <c r="J224" s="21" t="s">
        <v>793</v>
      </c>
      <c r="K224" s="21" t="s">
        <v>743</v>
      </c>
      <c r="L224" s="37">
        <v>6000.0</v>
      </c>
      <c r="M224" s="20"/>
      <c r="N224" s="20" t="str">
        <f>VLOOKUP(A224,'Sale Lots'!$A$2:$N$1084,14)</f>
        <v>#REF!</v>
      </c>
      <c r="O224" s="25"/>
      <c r="P224" s="26" t="str">
        <f t="shared" si="50"/>
        <v>#REF!</v>
      </c>
      <c r="Q224" s="26" t="str">
        <f t="shared" si="2"/>
        <v>#REF!</v>
      </c>
      <c r="R224" s="20"/>
      <c r="S224" s="20"/>
      <c r="T224" s="20"/>
      <c r="U224" s="20"/>
      <c r="V224" s="20"/>
    </row>
    <row r="225" ht="12.75" customHeight="1">
      <c r="A225" s="17" t="s">
        <v>171</v>
      </c>
      <c r="B225" s="18" t="s">
        <v>14</v>
      </c>
      <c r="C225" s="19" t="s">
        <v>1276</v>
      </c>
      <c r="D225" s="20" t="s">
        <v>1277</v>
      </c>
      <c r="E225" s="21" t="s">
        <v>13</v>
      </c>
      <c r="F225" s="20" t="s">
        <v>358</v>
      </c>
      <c r="G225" s="20" t="s">
        <v>1278</v>
      </c>
      <c r="H225" s="20" t="s">
        <v>550</v>
      </c>
      <c r="I225" s="20" t="s">
        <v>597</v>
      </c>
      <c r="J225" s="20" t="s">
        <v>1279</v>
      </c>
      <c r="K225" s="20" t="s">
        <v>1144</v>
      </c>
      <c r="L225" s="22">
        <v>6000.0</v>
      </c>
      <c r="M225" s="28" t="s">
        <v>443</v>
      </c>
      <c r="N225" s="24">
        <v>12000.0</v>
      </c>
      <c r="O225" s="25">
        <f>sum(L225/N225/100)</f>
        <v>0.005</v>
      </c>
      <c r="P225" s="26">
        <f t="shared" si="50"/>
        <v>-6000</v>
      </c>
      <c r="Q225" s="26">
        <f t="shared" si="2"/>
        <v>-16000</v>
      </c>
      <c r="R225" s="20"/>
      <c r="S225" s="20"/>
      <c r="T225" s="20"/>
      <c r="U225" s="20"/>
      <c r="V225" s="20"/>
    </row>
    <row r="226" ht="12.75" customHeight="1">
      <c r="A226" s="18" t="s">
        <v>179</v>
      </c>
      <c r="B226" s="21" t="s">
        <v>17</v>
      </c>
      <c r="C226" s="21">
        <v>921.0</v>
      </c>
      <c r="D226" s="20" t="str">
        <f>CONCATENATE(A226," x ", G226)</f>
        <v>Nando Parrado (GB) x Poker Hospital (GB)</v>
      </c>
      <c r="E226" s="21" t="s">
        <v>13</v>
      </c>
      <c r="F226" s="21" t="s">
        <v>717</v>
      </c>
      <c r="G226" s="21" t="s">
        <v>1280</v>
      </c>
      <c r="H226" s="20"/>
      <c r="I226" s="20"/>
      <c r="J226" s="21" t="s">
        <v>1281</v>
      </c>
      <c r="K226" s="21" t="s">
        <v>1282</v>
      </c>
      <c r="L226" s="37">
        <v>6000.0</v>
      </c>
      <c r="M226" s="20"/>
      <c r="N226" s="24">
        <v>6000.0</v>
      </c>
      <c r="O226" s="25"/>
      <c r="P226" s="26">
        <f t="shared" si="50"/>
        <v>0</v>
      </c>
      <c r="Q226" s="26">
        <f t="shared" si="2"/>
        <v>-10000</v>
      </c>
      <c r="R226" s="20"/>
      <c r="S226" s="20"/>
      <c r="T226" s="20"/>
      <c r="U226" s="20"/>
      <c r="V226" s="20"/>
    </row>
    <row r="227" ht="12.75" customHeight="1">
      <c r="A227" s="17" t="s">
        <v>179</v>
      </c>
      <c r="B227" s="18" t="s">
        <v>12</v>
      </c>
      <c r="C227" s="19" t="s">
        <v>1283</v>
      </c>
      <c r="D227" s="20" t="s">
        <v>1284</v>
      </c>
      <c r="E227" s="21" t="s">
        <v>13</v>
      </c>
      <c r="F227" s="20" t="s">
        <v>311</v>
      </c>
      <c r="G227" s="20" t="s">
        <v>1285</v>
      </c>
      <c r="H227" s="20" t="s">
        <v>157</v>
      </c>
      <c r="I227" s="20" t="s">
        <v>690</v>
      </c>
      <c r="J227" s="20" t="s">
        <v>629</v>
      </c>
      <c r="K227" s="20" t="s">
        <v>1286</v>
      </c>
      <c r="L227" s="22">
        <v>6000.0</v>
      </c>
      <c r="M227" s="28">
        <v>6000.0</v>
      </c>
      <c r="N227" s="24">
        <v>6000.0</v>
      </c>
      <c r="O227" s="25">
        <f t="shared" ref="O227:O231" si="51">sum(L227/N227/100)</f>
        <v>0.01</v>
      </c>
      <c r="P227" s="26">
        <f>sum(L227-N227)+0.01</f>
        <v>0.01</v>
      </c>
      <c r="Q227" s="26">
        <f t="shared" si="2"/>
        <v>-10000</v>
      </c>
      <c r="R227" s="20"/>
      <c r="S227" s="20"/>
      <c r="T227" s="20"/>
      <c r="U227" s="20"/>
      <c r="V227" s="20"/>
    </row>
    <row r="228" ht="12.75" customHeight="1">
      <c r="A228" s="17" t="s">
        <v>205</v>
      </c>
      <c r="B228" s="18" t="s">
        <v>12</v>
      </c>
      <c r="C228" s="19" t="s">
        <v>1287</v>
      </c>
      <c r="D228" s="20" t="s">
        <v>1288</v>
      </c>
      <c r="E228" s="21" t="s">
        <v>11</v>
      </c>
      <c r="F228" s="20" t="s">
        <v>311</v>
      </c>
      <c r="G228" s="20" t="s">
        <v>1289</v>
      </c>
      <c r="H228" s="20" t="s">
        <v>530</v>
      </c>
      <c r="I228" s="20" t="s">
        <v>83</v>
      </c>
      <c r="J228" s="20" t="s">
        <v>551</v>
      </c>
      <c r="K228" s="20" t="s">
        <v>402</v>
      </c>
      <c r="L228" s="22">
        <v>6000.0</v>
      </c>
      <c r="M228" s="30">
        <v>7500.0</v>
      </c>
      <c r="N228" s="24">
        <v>7500.0</v>
      </c>
      <c r="O228" s="25">
        <f t="shared" si="51"/>
        <v>0.008</v>
      </c>
      <c r="P228" s="26">
        <f t="shared" ref="P228:P232" si="52">sum(L228-N228)</f>
        <v>-1500</v>
      </c>
      <c r="Q228" s="26">
        <f t="shared" si="2"/>
        <v>-11500</v>
      </c>
      <c r="R228" s="20"/>
      <c r="S228" s="20"/>
      <c r="T228" s="20"/>
      <c r="U228" s="20"/>
      <c r="V228" s="20"/>
    </row>
    <row r="229" ht="12.75" customHeight="1">
      <c r="A229" s="17" t="s">
        <v>211</v>
      </c>
      <c r="B229" s="18" t="s">
        <v>12</v>
      </c>
      <c r="C229" s="19" t="s">
        <v>1290</v>
      </c>
      <c r="D229" s="20" t="s">
        <v>1291</v>
      </c>
      <c r="E229" s="21" t="s">
        <v>11</v>
      </c>
      <c r="F229" s="20" t="s">
        <v>358</v>
      </c>
      <c r="G229" s="20" t="s">
        <v>1292</v>
      </c>
      <c r="H229" s="20" t="s">
        <v>424</v>
      </c>
      <c r="I229" s="20" t="s">
        <v>467</v>
      </c>
      <c r="J229" s="20" t="s">
        <v>1293</v>
      </c>
      <c r="K229" s="20" t="s">
        <v>870</v>
      </c>
      <c r="L229" s="22">
        <v>6000.0</v>
      </c>
      <c r="M229" s="28">
        <v>5000.0</v>
      </c>
      <c r="N229" s="24">
        <v>5000.0</v>
      </c>
      <c r="O229" s="25">
        <f t="shared" si="51"/>
        <v>0.012</v>
      </c>
      <c r="P229" s="26">
        <f t="shared" si="52"/>
        <v>1000</v>
      </c>
      <c r="Q229" s="26">
        <f t="shared" si="2"/>
        <v>-9000</v>
      </c>
      <c r="R229" s="20"/>
      <c r="S229" s="20"/>
      <c r="T229" s="20"/>
      <c r="U229" s="20"/>
      <c r="V229" s="20"/>
    </row>
    <row r="230" ht="12.75" customHeight="1">
      <c r="A230" s="17" t="s">
        <v>213</v>
      </c>
      <c r="B230" s="18" t="s">
        <v>14</v>
      </c>
      <c r="C230" s="19" t="s">
        <v>1294</v>
      </c>
      <c r="D230" s="20" t="s">
        <v>1295</v>
      </c>
      <c r="E230" s="21" t="s">
        <v>13</v>
      </c>
      <c r="F230" s="20" t="s">
        <v>311</v>
      </c>
      <c r="G230" s="20" t="s">
        <v>1296</v>
      </c>
      <c r="H230" s="20" t="s">
        <v>950</v>
      </c>
      <c r="I230" s="20" t="s">
        <v>1297</v>
      </c>
      <c r="J230" s="20" t="s">
        <v>1298</v>
      </c>
      <c r="K230" s="20" t="s">
        <v>396</v>
      </c>
      <c r="L230" s="22">
        <v>6000.0</v>
      </c>
      <c r="M230" s="28">
        <v>25000.0</v>
      </c>
      <c r="N230" s="24">
        <v>25000.0</v>
      </c>
      <c r="O230" s="25">
        <f t="shared" si="51"/>
        <v>0.0024</v>
      </c>
      <c r="P230" s="26">
        <f t="shared" si="52"/>
        <v>-19000</v>
      </c>
      <c r="Q230" s="26">
        <f t="shared" si="2"/>
        <v>-29000</v>
      </c>
      <c r="R230" s="20"/>
      <c r="S230" s="20"/>
      <c r="T230" s="20"/>
      <c r="U230" s="20"/>
      <c r="V230" s="20"/>
    </row>
    <row r="231" ht="12.75" customHeight="1">
      <c r="A231" s="17" t="s">
        <v>219</v>
      </c>
      <c r="B231" s="18" t="s">
        <v>14</v>
      </c>
      <c r="C231" s="19" t="s">
        <v>1299</v>
      </c>
      <c r="D231" s="20" t="s">
        <v>1300</v>
      </c>
      <c r="E231" s="21" t="s">
        <v>13</v>
      </c>
      <c r="F231" s="20" t="s">
        <v>311</v>
      </c>
      <c r="G231" s="20" t="s">
        <v>1301</v>
      </c>
      <c r="H231" s="20" t="s">
        <v>327</v>
      </c>
      <c r="I231" s="20" t="s">
        <v>1302</v>
      </c>
      <c r="J231" s="20" t="s">
        <v>407</v>
      </c>
      <c r="K231" s="20" t="s">
        <v>1303</v>
      </c>
      <c r="L231" s="22">
        <v>6000.0</v>
      </c>
      <c r="M231" s="23" t="s">
        <v>1304</v>
      </c>
      <c r="N231" s="24">
        <v>7200.0</v>
      </c>
      <c r="O231" s="25">
        <f t="shared" si="51"/>
        <v>0.008333333333</v>
      </c>
      <c r="P231" s="26">
        <f t="shared" si="52"/>
        <v>-1200</v>
      </c>
      <c r="Q231" s="26">
        <f t="shared" si="2"/>
        <v>-11200</v>
      </c>
      <c r="R231" s="20"/>
      <c r="S231" s="20"/>
      <c r="T231" s="20"/>
      <c r="U231" s="20"/>
      <c r="V231" s="20"/>
    </row>
    <row r="232" ht="12.75" customHeight="1">
      <c r="A232" s="18" t="s">
        <v>221</v>
      </c>
      <c r="B232" s="21" t="s">
        <v>17</v>
      </c>
      <c r="C232" s="39">
        <v>748.0</v>
      </c>
      <c r="D232" s="21" t="s">
        <v>1305</v>
      </c>
      <c r="E232" s="21" t="s">
        <v>13</v>
      </c>
      <c r="F232" s="21" t="s">
        <v>853</v>
      </c>
      <c r="G232" s="21" t="s">
        <v>1306</v>
      </c>
      <c r="H232" s="20"/>
      <c r="I232" s="20"/>
      <c r="J232" s="21" t="s">
        <v>1279</v>
      </c>
      <c r="K232" s="21" t="s">
        <v>1262</v>
      </c>
      <c r="L232" s="40">
        <v>6000.0</v>
      </c>
      <c r="M232" s="36"/>
      <c r="N232" s="26">
        <v>5000.0</v>
      </c>
      <c r="O232" s="20"/>
      <c r="P232" s="26">
        <f t="shared" si="52"/>
        <v>1000</v>
      </c>
      <c r="Q232" s="26">
        <f t="shared" si="2"/>
        <v>-9000</v>
      </c>
      <c r="R232" s="20"/>
      <c r="S232" s="20"/>
      <c r="T232" s="20"/>
      <c r="U232" s="20"/>
      <c r="V232" s="20"/>
    </row>
    <row r="233" ht="12.75" customHeight="1">
      <c r="A233" s="17" t="s">
        <v>221</v>
      </c>
      <c r="B233" s="18" t="s">
        <v>12</v>
      </c>
      <c r="C233" s="19" t="s">
        <v>1307</v>
      </c>
      <c r="D233" s="20" t="s">
        <v>1308</v>
      </c>
      <c r="E233" s="21" t="s">
        <v>13</v>
      </c>
      <c r="F233" s="20" t="s">
        <v>311</v>
      </c>
      <c r="G233" s="20" t="s">
        <v>1309</v>
      </c>
      <c r="H233" s="20" t="s">
        <v>597</v>
      </c>
      <c r="I233" s="20" t="s">
        <v>377</v>
      </c>
      <c r="J233" s="20" t="s">
        <v>496</v>
      </c>
      <c r="K233" s="20" t="s">
        <v>562</v>
      </c>
      <c r="L233" s="22">
        <v>6000.0</v>
      </c>
      <c r="M233" s="28">
        <v>5000.0</v>
      </c>
      <c r="N233" s="24">
        <v>5000.0</v>
      </c>
      <c r="O233" s="24">
        <v>5000.0</v>
      </c>
      <c r="P233" s="24">
        <v>5000.0</v>
      </c>
      <c r="Q233" s="26">
        <f t="shared" si="2"/>
        <v>-9000</v>
      </c>
      <c r="R233" s="20"/>
      <c r="S233" s="20"/>
      <c r="T233" s="20"/>
      <c r="U233" s="20"/>
      <c r="V233" s="20"/>
    </row>
    <row r="234" ht="12.75" customHeight="1">
      <c r="A234" s="17" t="s">
        <v>235</v>
      </c>
      <c r="B234" s="18" t="s">
        <v>14</v>
      </c>
      <c r="C234" s="19" t="s">
        <v>1310</v>
      </c>
      <c r="D234" s="20" t="s">
        <v>1311</v>
      </c>
      <c r="E234" s="21" t="s">
        <v>13</v>
      </c>
      <c r="F234" s="20" t="s">
        <v>358</v>
      </c>
      <c r="G234" s="20" t="s">
        <v>1312</v>
      </c>
      <c r="H234" s="20" t="s">
        <v>328</v>
      </c>
      <c r="I234" s="20" t="s">
        <v>1313</v>
      </c>
      <c r="J234" s="20" t="s">
        <v>1314</v>
      </c>
      <c r="K234" s="20" t="s">
        <v>1315</v>
      </c>
      <c r="L234" s="22">
        <v>6000.0</v>
      </c>
      <c r="M234" s="28">
        <v>16000.0</v>
      </c>
      <c r="N234" s="24">
        <v>16000.0</v>
      </c>
      <c r="O234" s="25">
        <f>sum(L234/N234/100)</f>
        <v>0.00375</v>
      </c>
      <c r="P234" s="26">
        <f t="shared" ref="P234:P268" si="53">sum(L234-N234)</f>
        <v>-10000</v>
      </c>
      <c r="Q234" s="26">
        <f t="shared" si="2"/>
        <v>-20000</v>
      </c>
      <c r="R234" s="20"/>
      <c r="S234" s="20"/>
      <c r="T234" s="20"/>
      <c r="U234" s="20"/>
      <c r="V234" s="20"/>
    </row>
    <row r="235" ht="12.75" customHeight="1">
      <c r="A235" s="18" t="s">
        <v>245</v>
      </c>
      <c r="B235" s="21" t="s">
        <v>17</v>
      </c>
      <c r="C235" s="39">
        <v>731.0</v>
      </c>
      <c r="D235" s="21" t="s">
        <v>1316</v>
      </c>
      <c r="E235" s="21" t="s">
        <v>13</v>
      </c>
      <c r="F235" s="21" t="s">
        <v>717</v>
      </c>
      <c r="G235" s="21" t="s">
        <v>1317</v>
      </c>
      <c r="H235" s="20"/>
      <c r="I235" s="20"/>
      <c r="J235" s="21" t="s">
        <v>1279</v>
      </c>
      <c r="K235" s="21" t="s">
        <v>1177</v>
      </c>
      <c r="L235" s="40">
        <v>6000.0</v>
      </c>
      <c r="M235" s="36"/>
      <c r="N235" s="26">
        <v>12500.0</v>
      </c>
      <c r="O235" s="20"/>
      <c r="P235" s="26">
        <f t="shared" si="53"/>
        <v>-6500</v>
      </c>
      <c r="Q235" s="26">
        <f t="shared" si="2"/>
        <v>-16500</v>
      </c>
      <c r="R235" s="20"/>
      <c r="S235" s="20"/>
      <c r="T235" s="20"/>
      <c r="U235" s="20"/>
      <c r="V235" s="20"/>
    </row>
    <row r="236" ht="12.75" customHeight="1">
      <c r="A236" s="17" t="s">
        <v>249</v>
      </c>
      <c r="B236" s="18" t="s">
        <v>14</v>
      </c>
      <c r="C236" s="19" t="s">
        <v>1318</v>
      </c>
      <c r="D236" s="20" t="s">
        <v>1319</v>
      </c>
      <c r="E236" s="21" t="s">
        <v>11</v>
      </c>
      <c r="F236" s="20" t="s">
        <v>311</v>
      </c>
      <c r="G236" s="20" t="s">
        <v>1320</v>
      </c>
      <c r="H236" s="20" t="s">
        <v>187</v>
      </c>
      <c r="I236" s="20" t="s">
        <v>1321</v>
      </c>
      <c r="J236" s="20" t="s">
        <v>1023</v>
      </c>
      <c r="K236" s="20" t="s">
        <v>743</v>
      </c>
      <c r="L236" s="22">
        <v>6000.0</v>
      </c>
      <c r="M236" s="28">
        <v>17500.0</v>
      </c>
      <c r="N236" s="24">
        <v>17500.0</v>
      </c>
      <c r="O236" s="25">
        <f t="shared" ref="O236:O242" si="54">sum(L236/N236/100)</f>
        <v>0.003428571429</v>
      </c>
      <c r="P236" s="26">
        <f t="shared" si="53"/>
        <v>-11500</v>
      </c>
      <c r="Q236" s="26">
        <f t="shared" si="2"/>
        <v>-21500</v>
      </c>
      <c r="R236" s="20"/>
      <c r="S236" s="20"/>
      <c r="T236" s="20"/>
      <c r="U236" s="20"/>
      <c r="V236" s="20"/>
    </row>
    <row r="237" ht="12.75" customHeight="1">
      <c r="A237" s="17" t="s">
        <v>249</v>
      </c>
      <c r="B237" s="18" t="s">
        <v>14</v>
      </c>
      <c r="C237" s="19" t="s">
        <v>1322</v>
      </c>
      <c r="D237" s="20" t="s">
        <v>1323</v>
      </c>
      <c r="E237" s="21" t="s">
        <v>13</v>
      </c>
      <c r="F237" s="20" t="s">
        <v>311</v>
      </c>
      <c r="G237" s="20" t="s">
        <v>1324</v>
      </c>
      <c r="H237" s="20" t="s">
        <v>187</v>
      </c>
      <c r="I237" s="20" t="s">
        <v>227</v>
      </c>
      <c r="J237" s="20" t="s">
        <v>705</v>
      </c>
      <c r="K237" s="20" t="s">
        <v>1089</v>
      </c>
      <c r="L237" s="22">
        <v>6000.0</v>
      </c>
      <c r="M237" s="28">
        <v>17500.0</v>
      </c>
      <c r="N237" s="24">
        <v>17500.0</v>
      </c>
      <c r="O237" s="25">
        <f t="shared" si="54"/>
        <v>0.003428571429</v>
      </c>
      <c r="P237" s="26">
        <f t="shared" si="53"/>
        <v>-11500</v>
      </c>
      <c r="Q237" s="26">
        <f t="shared" si="2"/>
        <v>-21500</v>
      </c>
      <c r="R237" s="20"/>
      <c r="S237" s="20"/>
      <c r="T237" s="20"/>
      <c r="U237" s="20"/>
      <c r="V237" s="20"/>
    </row>
    <row r="238" ht="12.75" customHeight="1">
      <c r="A238" s="17" t="s">
        <v>249</v>
      </c>
      <c r="B238" s="18" t="s">
        <v>12</v>
      </c>
      <c r="C238" s="19" t="s">
        <v>1325</v>
      </c>
      <c r="D238" s="20" t="s">
        <v>1326</v>
      </c>
      <c r="E238" s="21" t="s">
        <v>13</v>
      </c>
      <c r="F238" s="20" t="s">
        <v>311</v>
      </c>
      <c r="G238" s="20" t="s">
        <v>1327</v>
      </c>
      <c r="H238" s="20" t="s">
        <v>187</v>
      </c>
      <c r="I238" s="20" t="s">
        <v>1328</v>
      </c>
      <c r="J238" s="20" t="s">
        <v>1329</v>
      </c>
      <c r="K238" s="20" t="s">
        <v>408</v>
      </c>
      <c r="L238" s="22">
        <v>6000.0</v>
      </c>
      <c r="M238" s="28">
        <v>17500.0</v>
      </c>
      <c r="N238" s="24">
        <v>17500.0</v>
      </c>
      <c r="O238" s="25">
        <f t="shared" si="54"/>
        <v>0.003428571429</v>
      </c>
      <c r="P238" s="26">
        <f t="shared" si="53"/>
        <v>-11500</v>
      </c>
      <c r="Q238" s="26">
        <f t="shared" si="2"/>
        <v>-21500</v>
      </c>
      <c r="R238" s="20"/>
      <c r="S238" s="20"/>
      <c r="T238" s="20"/>
      <c r="U238" s="20"/>
      <c r="V238" s="20"/>
    </row>
    <row r="239" ht="12.75" customHeight="1">
      <c r="A239" s="17" t="s">
        <v>263</v>
      </c>
      <c r="B239" s="18" t="s">
        <v>14</v>
      </c>
      <c r="C239" s="19" t="s">
        <v>1330</v>
      </c>
      <c r="D239" s="20" t="s">
        <v>1331</v>
      </c>
      <c r="E239" s="21" t="s">
        <v>13</v>
      </c>
      <c r="F239" s="20" t="s">
        <v>422</v>
      </c>
      <c r="G239" s="20" t="s">
        <v>1332</v>
      </c>
      <c r="H239" s="20" t="s">
        <v>737</v>
      </c>
      <c r="I239" s="20" t="s">
        <v>269</v>
      </c>
      <c r="J239" s="20" t="s">
        <v>1068</v>
      </c>
      <c r="K239" s="20" t="s">
        <v>316</v>
      </c>
      <c r="L239" s="22">
        <v>6000.0</v>
      </c>
      <c r="M239" s="23" t="s">
        <v>1304</v>
      </c>
      <c r="N239" s="24">
        <v>7200.0</v>
      </c>
      <c r="O239" s="25">
        <f t="shared" si="54"/>
        <v>0.008333333333</v>
      </c>
      <c r="P239" s="26">
        <f t="shared" si="53"/>
        <v>-1200</v>
      </c>
      <c r="Q239" s="26">
        <f t="shared" si="2"/>
        <v>-11200</v>
      </c>
      <c r="R239" s="20"/>
      <c r="S239" s="20"/>
      <c r="T239" s="20"/>
      <c r="U239" s="20"/>
      <c r="V239" s="20"/>
    </row>
    <row r="240" ht="12.75" customHeight="1">
      <c r="A240" s="17" t="s">
        <v>269</v>
      </c>
      <c r="B240" s="18" t="s">
        <v>14</v>
      </c>
      <c r="C240" s="19" t="s">
        <v>1333</v>
      </c>
      <c r="D240" s="20" t="s">
        <v>1334</v>
      </c>
      <c r="E240" s="21" t="s">
        <v>11</v>
      </c>
      <c r="F240" s="20" t="s">
        <v>311</v>
      </c>
      <c r="G240" s="20" t="s">
        <v>1335</v>
      </c>
      <c r="H240" s="20" t="s">
        <v>459</v>
      </c>
      <c r="I240" s="20" t="s">
        <v>1336</v>
      </c>
      <c r="J240" s="20" t="s">
        <v>1337</v>
      </c>
      <c r="K240" s="20" t="s">
        <v>1338</v>
      </c>
      <c r="L240" s="22">
        <v>6000.0</v>
      </c>
      <c r="M240" s="23" t="s">
        <v>462</v>
      </c>
      <c r="N240" s="24">
        <v>10800.0</v>
      </c>
      <c r="O240" s="25">
        <f t="shared" si="54"/>
        <v>0.005555555556</v>
      </c>
      <c r="P240" s="26">
        <f t="shared" si="53"/>
        <v>-4800</v>
      </c>
      <c r="Q240" s="26">
        <f t="shared" si="2"/>
        <v>-14800</v>
      </c>
      <c r="R240" s="20"/>
      <c r="S240" s="20"/>
      <c r="T240" s="20"/>
      <c r="U240" s="20"/>
      <c r="V240" s="20"/>
    </row>
    <row r="241" ht="12.75" customHeight="1">
      <c r="A241" s="17" t="s">
        <v>61</v>
      </c>
      <c r="B241" s="18" t="s">
        <v>12</v>
      </c>
      <c r="C241" s="19" t="s">
        <v>1339</v>
      </c>
      <c r="D241" s="20" t="s">
        <v>1340</v>
      </c>
      <c r="E241" s="21" t="s">
        <v>13</v>
      </c>
      <c r="F241" s="20" t="s">
        <v>311</v>
      </c>
      <c r="G241" s="20" t="s">
        <v>1341</v>
      </c>
      <c r="H241" s="20" t="s">
        <v>459</v>
      </c>
      <c r="I241" s="20" t="s">
        <v>509</v>
      </c>
      <c r="J241" s="20" t="s">
        <v>1342</v>
      </c>
      <c r="K241" s="20" t="s">
        <v>316</v>
      </c>
      <c r="L241" s="22">
        <v>6500.0</v>
      </c>
      <c r="M241" s="42">
        <v>17500.0</v>
      </c>
      <c r="N241" s="24">
        <v>17000.0</v>
      </c>
      <c r="O241" s="25">
        <f t="shared" si="54"/>
        <v>0.003823529412</v>
      </c>
      <c r="P241" s="26">
        <f t="shared" si="53"/>
        <v>-10500</v>
      </c>
      <c r="Q241" s="26">
        <f t="shared" si="2"/>
        <v>-20500</v>
      </c>
      <c r="R241" s="20"/>
      <c r="S241" s="20"/>
      <c r="T241" s="20"/>
      <c r="U241" s="20"/>
      <c r="V241" s="20"/>
    </row>
    <row r="242" ht="12.75" customHeight="1">
      <c r="A242" s="17" t="s">
        <v>95</v>
      </c>
      <c r="B242" s="18" t="s">
        <v>12</v>
      </c>
      <c r="C242" s="19" t="s">
        <v>1343</v>
      </c>
      <c r="D242" s="20" t="s">
        <v>1344</v>
      </c>
      <c r="E242" s="21" t="s">
        <v>11</v>
      </c>
      <c r="F242" s="20" t="s">
        <v>311</v>
      </c>
      <c r="G242" s="20" t="s">
        <v>1345</v>
      </c>
      <c r="H242" s="20" t="s">
        <v>728</v>
      </c>
      <c r="I242" s="20" t="s">
        <v>1346</v>
      </c>
      <c r="J242" s="20" t="s">
        <v>383</v>
      </c>
      <c r="K242" s="20" t="s">
        <v>1347</v>
      </c>
      <c r="L242" s="22">
        <v>6500.0</v>
      </c>
      <c r="M242" s="28">
        <v>5000.0</v>
      </c>
      <c r="N242" s="24">
        <v>5000.0</v>
      </c>
      <c r="O242" s="25">
        <f t="shared" si="54"/>
        <v>0.013</v>
      </c>
      <c r="P242" s="26">
        <f t="shared" si="53"/>
        <v>1500</v>
      </c>
      <c r="Q242" s="26">
        <f t="shared" si="2"/>
        <v>-8500</v>
      </c>
      <c r="R242" s="20"/>
      <c r="S242" s="20"/>
      <c r="T242" s="20"/>
      <c r="U242" s="20"/>
      <c r="V242" s="20"/>
    </row>
    <row r="243" ht="12.75" customHeight="1">
      <c r="A243" s="18" t="s">
        <v>137</v>
      </c>
      <c r="B243" s="21" t="s">
        <v>17</v>
      </c>
      <c r="C243" s="21">
        <v>892.0</v>
      </c>
      <c r="D243" s="20" t="str">
        <f>CONCATENATE(A243," x ", G243)</f>
        <v>Inns of Court (IRE) x New To Wexford (IRE)</v>
      </c>
      <c r="E243" s="21" t="s">
        <v>11</v>
      </c>
      <c r="F243" s="21" t="s">
        <v>717</v>
      </c>
      <c r="G243" s="21" t="s">
        <v>1348</v>
      </c>
      <c r="H243" s="20"/>
      <c r="I243" s="20"/>
      <c r="J243" s="21" t="s">
        <v>1349</v>
      </c>
      <c r="K243" s="21" t="s">
        <v>1075</v>
      </c>
      <c r="L243" s="37">
        <v>6500.0</v>
      </c>
      <c r="M243" s="20"/>
      <c r="N243" s="26">
        <f>VLOOKUP(A243,'Sale Lots'!$A$2:$N$1084,14)</f>
        <v>5000</v>
      </c>
      <c r="O243" s="25"/>
      <c r="P243" s="26">
        <f t="shared" si="53"/>
        <v>1500</v>
      </c>
      <c r="Q243" s="26">
        <f t="shared" si="2"/>
        <v>-8500</v>
      </c>
      <c r="R243" s="20"/>
      <c r="S243" s="20"/>
      <c r="T243" s="20"/>
      <c r="U243" s="20"/>
      <c r="V243" s="20"/>
    </row>
    <row r="244" ht="12.75" customHeight="1">
      <c r="A244" s="17" t="s">
        <v>149</v>
      </c>
      <c r="B244" s="18" t="s">
        <v>12</v>
      </c>
      <c r="C244" s="19" t="s">
        <v>1350</v>
      </c>
      <c r="D244" s="20" t="s">
        <v>1351</v>
      </c>
      <c r="E244" s="21" t="s">
        <v>13</v>
      </c>
      <c r="F244" s="20" t="s">
        <v>358</v>
      </c>
      <c r="G244" s="20" t="s">
        <v>1352</v>
      </c>
      <c r="H244" s="20" t="s">
        <v>157</v>
      </c>
      <c r="I244" s="20" t="s">
        <v>123</v>
      </c>
      <c r="J244" s="20" t="s">
        <v>1353</v>
      </c>
      <c r="K244" s="20" t="s">
        <v>1354</v>
      </c>
      <c r="L244" s="22">
        <v>6500.0</v>
      </c>
      <c r="M244" s="28">
        <v>5000.0</v>
      </c>
      <c r="N244" s="24">
        <v>5000.0</v>
      </c>
      <c r="O244" s="25">
        <f t="shared" ref="O244:O249" si="55">sum(L244/N244/100)</f>
        <v>0.013</v>
      </c>
      <c r="P244" s="26">
        <f t="shared" si="53"/>
        <v>1500</v>
      </c>
      <c r="Q244" s="26">
        <f t="shared" si="2"/>
        <v>-8500</v>
      </c>
      <c r="R244" s="20"/>
      <c r="S244" s="20"/>
      <c r="T244" s="20"/>
      <c r="U244" s="20"/>
      <c r="V244" s="20"/>
    </row>
    <row r="245" ht="12.75" customHeight="1">
      <c r="A245" s="17" t="s">
        <v>67</v>
      </c>
      <c r="B245" s="18" t="s">
        <v>12</v>
      </c>
      <c r="C245" s="19" t="s">
        <v>1355</v>
      </c>
      <c r="D245" s="20" t="s">
        <v>1356</v>
      </c>
      <c r="E245" s="21" t="s">
        <v>11</v>
      </c>
      <c r="F245" s="20" t="s">
        <v>358</v>
      </c>
      <c r="G245" s="20" t="s">
        <v>1357</v>
      </c>
      <c r="H245" s="20" t="s">
        <v>393</v>
      </c>
      <c r="I245" s="20" t="s">
        <v>361</v>
      </c>
      <c r="J245" s="20" t="s">
        <v>1358</v>
      </c>
      <c r="K245" s="20" t="s">
        <v>870</v>
      </c>
      <c r="L245" s="22">
        <v>7000.0</v>
      </c>
      <c r="M245" s="28">
        <v>12500.0</v>
      </c>
      <c r="N245" s="24">
        <v>12500.0</v>
      </c>
      <c r="O245" s="25">
        <f t="shared" si="55"/>
        <v>0.0056</v>
      </c>
      <c r="P245" s="26">
        <f t="shared" si="53"/>
        <v>-5500</v>
      </c>
      <c r="Q245" s="26">
        <f t="shared" si="2"/>
        <v>-15500</v>
      </c>
      <c r="R245" s="20"/>
      <c r="S245" s="20"/>
      <c r="T245" s="20"/>
      <c r="U245" s="20"/>
      <c r="V245" s="20"/>
    </row>
    <row r="246" ht="12.75" customHeight="1">
      <c r="A246" s="17" t="s">
        <v>69</v>
      </c>
      <c r="B246" s="18" t="s">
        <v>12</v>
      </c>
      <c r="C246" s="19" t="s">
        <v>1359</v>
      </c>
      <c r="D246" s="20" t="s">
        <v>1360</v>
      </c>
      <c r="E246" s="21" t="s">
        <v>11</v>
      </c>
      <c r="F246" s="20" t="s">
        <v>311</v>
      </c>
      <c r="G246" s="20" t="s">
        <v>1361</v>
      </c>
      <c r="H246" s="20" t="s">
        <v>157</v>
      </c>
      <c r="I246" s="20" t="s">
        <v>1362</v>
      </c>
      <c r="J246" s="20" t="s">
        <v>1193</v>
      </c>
      <c r="K246" s="20" t="s">
        <v>743</v>
      </c>
      <c r="L246" s="22">
        <v>7000.0</v>
      </c>
      <c r="M246" s="27">
        <v>5500.0</v>
      </c>
      <c r="N246" s="26">
        <v>5500.0</v>
      </c>
      <c r="O246" s="25">
        <f t="shared" si="55"/>
        <v>0.01272727273</v>
      </c>
      <c r="P246" s="26">
        <f t="shared" si="53"/>
        <v>1500</v>
      </c>
      <c r="Q246" s="26">
        <f t="shared" si="2"/>
        <v>-8500</v>
      </c>
      <c r="R246" s="20"/>
      <c r="S246" s="20"/>
      <c r="T246" s="20"/>
      <c r="U246" s="20"/>
      <c r="V246" s="20"/>
    </row>
    <row r="247" ht="12.75" customHeight="1">
      <c r="A247" s="17" t="s">
        <v>73</v>
      </c>
      <c r="B247" s="18" t="s">
        <v>14</v>
      </c>
      <c r="C247" s="19" t="s">
        <v>1363</v>
      </c>
      <c r="D247" s="20" t="s">
        <v>1364</v>
      </c>
      <c r="E247" s="21" t="s">
        <v>11</v>
      </c>
      <c r="F247" s="20" t="s">
        <v>311</v>
      </c>
      <c r="G247" s="20" t="s">
        <v>1365</v>
      </c>
      <c r="H247" s="20" t="s">
        <v>566</v>
      </c>
      <c r="I247" s="20" t="s">
        <v>1366</v>
      </c>
      <c r="J247" s="20" t="s">
        <v>1367</v>
      </c>
      <c r="K247" s="20" t="s">
        <v>1368</v>
      </c>
      <c r="L247" s="22">
        <v>7000.0</v>
      </c>
      <c r="M247" s="27">
        <v>10000.0</v>
      </c>
      <c r="N247" s="31">
        <v>10000.0</v>
      </c>
      <c r="O247" s="25">
        <f t="shared" si="55"/>
        <v>0.007</v>
      </c>
      <c r="P247" s="26">
        <f t="shared" si="53"/>
        <v>-3000</v>
      </c>
      <c r="Q247" s="26">
        <f t="shared" si="2"/>
        <v>-13000</v>
      </c>
      <c r="R247" s="20"/>
      <c r="S247" s="20"/>
      <c r="T247" s="20"/>
      <c r="U247" s="20"/>
      <c r="V247" s="20"/>
    </row>
    <row r="248" ht="12.75" customHeight="1">
      <c r="A248" s="17" t="s">
        <v>73</v>
      </c>
      <c r="B248" s="18" t="s">
        <v>12</v>
      </c>
      <c r="C248" s="19" t="s">
        <v>1369</v>
      </c>
      <c r="D248" s="20" t="s">
        <v>1370</v>
      </c>
      <c r="E248" s="21" t="s">
        <v>11</v>
      </c>
      <c r="F248" s="20" t="s">
        <v>311</v>
      </c>
      <c r="G248" s="20" t="s">
        <v>1371</v>
      </c>
      <c r="H248" s="20" t="s">
        <v>566</v>
      </c>
      <c r="I248" s="20" t="s">
        <v>1336</v>
      </c>
      <c r="J248" s="20" t="s">
        <v>705</v>
      </c>
      <c r="K248" s="20" t="s">
        <v>1372</v>
      </c>
      <c r="L248" s="22">
        <v>7000.0</v>
      </c>
      <c r="M248" s="27">
        <v>10000.0</v>
      </c>
      <c r="N248" s="31">
        <v>10000.0</v>
      </c>
      <c r="O248" s="25">
        <f t="shared" si="55"/>
        <v>0.007</v>
      </c>
      <c r="P248" s="26">
        <f t="shared" si="53"/>
        <v>-3000</v>
      </c>
      <c r="Q248" s="26">
        <f t="shared" si="2"/>
        <v>-13000</v>
      </c>
      <c r="R248" s="20"/>
      <c r="S248" s="20"/>
      <c r="T248" s="20"/>
      <c r="U248" s="20"/>
      <c r="V248" s="20"/>
    </row>
    <row r="249" ht="12.75" customHeight="1">
      <c r="A249" s="17" t="s">
        <v>87</v>
      </c>
      <c r="B249" s="18" t="s">
        <v>12</v>
      </c>
      <c r="C249" s="19" t="s">
        <v>1373</v>
      </c>
      <c r="D249" s="20" t="s">
        <v>1374</v>
      </c>
      <c r="E249" s="21" t="s">
        <v>13</v>
      </c>
      <c r="F249" s="20" t="s">
        <v>311</v>
      </c>
      <c r="G249" s="20" t="s">
        <v>1375</v>
      </c>
      <c r="H249" s="20" t="s">
        <v>597</v>
      </c>
      <c r="I249" s="20" t="s">
        <v>1376</v>
      </c>
      <c r="J249" s="20" t="s">
        <v>655</v>
      </c>
      <c r="K249" s="20" t="s">
        <v>1377</v>
      </c>
      <c r="L249" s="22">
        <v>7000.0</v>
      </c>
      <c r="M249" s="28">
        <v>15000.0</v>
      </c>
      <c r="N249" s="24">
        <v>15000.0</v>
      </c>
      <c r="O249" s="25">
        <f t="shared" si="55"/>
        <v>0.004666666667</v>
      </c>
      <c r="P249" s="26">
        <f t="shared" si="53"/>
        <v>-8000</v>
      </c>
      <c r="Q249" s="26">
        <f t="shared" si="2"/>
        <v>-18000</v>
      </c>
      <c r="R249" s="20"/>
      <c r="S249" s="20"/>
      <c r="T249" s="20"/>
      <c r="U249" s="20"/>
      <c r="V249" s="20"/>
    </row>
    <row r="250" ht="12.75" customHeight="1">
      <c r="A250" s="18" t="s">
        <v>139</v>
      </c>
      <c r="B250" s="21" t="s">
        <v>17</v>
      </c>
      <c r="C250" s="21">
        <v>944.0</v>
      </c>
      <c r="D250" s="20" t="str">
        <f>CONCATENATE(A250," x ", G250)</f>
        <v>Invincible Army (IRE) x Rome Imperial (IRE)</v>
      </c>
      <c r="E250" s="21" t="s">
        <v>11</v>
      </c>
      <c r="F250" s="21" t="s">
        <v>912</v>
      </c>
      <c r="G250" s="21" t="s">
        <v>1378</v>
      </c>
      <c r="H250" s="20"/>
      <c r="I250" s="20"/>
      <c r="J250" s="21" t="s">
        <v>1279</v>
      </c>
      <c r="K250" s="21" t="s">
        <v>1379</v>
      </c>
      <c r="L250" s="37">
        <v>7000.0</v>
      </c>
      <c r="M250" s="20"/>
      <c r="N250" s="24">
        <v>5000.0</v>
      </c>
      <c r="O250" s="25"/>
      <c r="P250" s="26">
        <f t="shared" si="53"/>
        <v>2000</v>
      </c>
      <c r="Q250" s="26">
        <f t="shared" si="2"/>
        <v>-8000</v>
      </c>
      <c r="R250" s="20"/>
      <c r="S250" s="20"/>
      <c r="T250" s="20"/>
      <c r="U250" s="20"/>
      <c r="V250" s="20"/>
    </row>
    <row r="251" ht="12.75" customHeight="1">
      <c r="A251" s="17" t="s">
        <v>155</v>
      </c>
      <c r="B251" s="18" t="s">
        <v>12</v>
      </c>
      <c r="C251" s="19" t="s">
        <v>1380</v>
      </c>
      <c r="D251" s="20" t="s">
        <v>1381</v>
      </c>
      <c r="E251" s="21" t="s">
        <v>11</v>
      </c>
      <c r="F251" s="20" t="s">
        <v>311</v>
      </c>
      <c r="G251" s="20" t="s">
        <v>1382</v>
      </c>
      <c r="H251" s="20" t="s">
        <v>157</v>
      </c>
      <c r="I251" s="20" t="s">
        <v>75</v>
      </c>
      <c r="J251" s="20" t="s">
        <v>1383</v>
      </c>
      <c r="K251" s="20" t="s">
        <v>330</v>
      </c>
      <c r="L251" s="22">
        <v>7000.0</v>
      </c>
      <c r="M251" s="28">
        <v>15000.0</v>
      </c>
      <c r="N251" s="24">
        <v>15000.0</v>
      </c>
      <c r="O251" s="25">
        <f t="shared" ref="O251:O255" si="56">sum(L251/N251/100)</f>
        <v>0.004666666667</v>
      </c>
      <c r="P251" s="26">
        <f t="shared" si="53"/>
        <v>-8000</v>
      </c>
      <c r="Q251" s="26">
        <f t="shared" si="2"/>
        <v>-18000</v>
      </c>
      <c r="R251" s="20"/>
      <c r="S251" s="20"/>
      <c r="T251" s="20"/>
      <c r="U251" s="20"/>
      <c r="V251" s="20"/>
    </row>
    <row r="252" ht="12.75" customHeight="1">
      <c r="A252" s="17" t="s">
        <v>165</v>
      </c>
      <c r="B252" s="18" t="s">
        <v>12</v>
      </c>
      <c r="C252" s="19" t="s">
        <v>1384</v>
      </c>
      <c r="D252" s="20" t="s">
        <v>1385</v>
      </c>
      <c r="E252" s="21" t="s">
        <v>11</v>
      </c>
      <c r="F252" s="20" t="s">
        <v>311</v>
      </c>
      <c r="G252" s="20" t="s">
        <v>1386</v>
      </c>
      <c r="H252" s="20" t="s">
        <v>161</v>
      </c>
      <c r="I252" s="20" t="s">
        <v>1387</v>
      </c>
      <c r="J252" s="20" t="s">
        <v>525</v>
      </c>
      <c r="K252" s="20" t="s">
        <v>1388</v>
      </c>
      <c r="L252" s="22">
        <v>7000.0</v>
      </c>
      <c r="M252" s="28">
        <v>12500.0</v>
      </c>
      <c r="N252" s="24">
        <v>12500.0</v>
      </c>
      <c r="O252" s="25">
        <f t="shared" si="56"/>
        <v>0.0056</v>
      </c>
      <c r="P252" s="26">
        <f t="shared" si="53"/>
        <v>-5500</v>
      </c>
      <c r="Q252" s="26">
        <f t="shared" si="2"/>
        <v>-15500</v>
      </c>
      <c r="R252" s="20"/>
      <c r="S252" s="20"/>
      <c r="T252" s="20"/>
      <c r="U252" s="20"/>
      <c r="V252" s="20"/>
    </row>
    <row r="253" ht="12.75" customHeight="1">
      <c r="A253" s="17" t="s">
        <v>243</v>
      </c>
      <c r="B253" s="18" t="s">
        <v>14</v>
      </c>
      <c r="C253" s="19" t="s">
        <v>1389</v>
      </c>
      <c r="D253" s="20" t="s">
        <v>1390</v>
      </c>
      <c r="E253" s="21" t="s">
        <v>11</v>
      </c>
      <c r="F253" s="20" t="s">
        <v>311</v>
      </c>
      <c r="G253" s="20" t="s">
        <v>1391</v>
      </c>
      <c r="H253" s="20" t="s">
        <v>950</v>
      </c>
      <c r="I253" s="20" t="s">
        <v>473</v>
      </c>
      <c r="J253" s="20" t="s">
        <v>893</v>
      </c>
      <c r="K253" s="20" t="s">
        <v>982</v>
      </c>
      <c r="L253" s="22">
        <v>7000.0</v>
      </c>
      <c r="M253" s="44">
        <v>12500.0</v>
      </c>
      <c r="N253" s="24">
        <v>15000.0</v>
      </c>
      <c r="O253" s="25">
        <f t="shared" si="56"/>
        <v>0.004666666667</v>
      </c>
      <c r="P253" s="26">
        <f t="shared" si="53"/>
        <v>-8000</v>
      </c>
      <c r="Q253" s="26">
        <f t="shared" si="2"/>
        <v>-18000</v>
      </c>
      <c r="R253" s="20"/>
      <c r="S253" s="20"/>
      <c r="T253" s="20"/>
      <c r="U253" s="20"/>
      <c r="V253" s="20"/>
    </row>
    <row r="254" ht="12.75" customHeight="1">
      <c r="A254" s="17" t="s">
        <v>245</v>
      </c>
      <c r="B254" s="18" t="s">
        <v>14</v>
      </c>
      <c r="C254" s="19" t="s">
        <v>1392</v>
      </c>
      <c r="D254" s="20" t="s">
        <v>1393</v>
      </c>
      <c r="E254" s="21" t="s">
        <v>13</v>
      </c>
      <c r="F254" s="20" t="s">
        <v>358</v>
      </c>
      <c r="G254" s="20" t="s">
        <v>1394</v>
      </c>
      <c r="H254" s="20" t="s">
        <v>173</v>
      </c>
      <c r="I254" s="20" t="s">
        <v>597</v>
      </c>
      <c r="J254" s="20" t="s">
        <v>807</v>
      </c>
      <c r="K254" s="20" t="s">
        <v>1212</v>
      </c>
      <c r="L254" s="22">
        <v>7000.0</v>
      </c>
      <c r="M254" s="21">
        <v>12500.0</v>
      </c>
      <c r="N254" s="24">
        <v>12500.0</v>
      </c>
      <c r="O254" s="25">
        <f t="shared" si="56"/>
        <v>0.0056</v>
      </c>
      <c r="P254" s="26">
        <f t="shared" si="53"/>
        <v>-5500</v>
      </c>
      <c r="Q254" s="26">
        <f t="shared" si="2"/>
        <v>-15500</v>
      </c>
      <c r="R254" s="20"/>
      <c r="S254" s="20"/>
      <c r="T254" s="20"/>
      <c r="U254" s="20"/>
      <c r="V254" s="20"/>
    </row>
    <row r="255" ht="12.75" customHeight="1">
      <c r="A255" s="17" t="s">
        <v>265</v>
      </c>
      <c r="B255" s="18" t="s">
        <v>12</v>
      </c>
      <c r="C255" s="19" t="s">
        <v>1395</v>
      </c>
      <c r="D255" s="20" t="s">
        <v>1396</v>
      </c>
      <c r="E255" s="21" t="s">
        <v>11</v>
      </c>
      <c r="F255" s="20" t="s">
        <v>311</v>
      </c>
      <c r="G255" s="20" t="s">
        <v>1397</v>
      </c>
      <c r="H255" s="20" t="s">
        <v>447</v>
      </c>
      <c r="I255" s="20" t="s">
        <v>251</v>
      </c>
      <c r="J255" s="20" t="s">
        <v>837</v>
      </c>
      <c r="K255" s="20" t="s">
        <v>1398</v>
      </c>
      <c r="L255" s="22">
        <v>7000.0</v>
      </c>
      <c r="M255" s="21">
        <v>12500.0</v>
      </c>
      <c r="N255" s="24">
        <v>12500.0</v>
      </c>
      <c r="O255" s="25">
        <f t="shared" si="56"/>
        <v>0.0056</v>
      </c>
      <c r="P255" s="26">
        <f t="shared" si="53"/>
        <v>-5500</v>
      </c>
      <c r="Q255" s="26">
        <f t="shared" si="2"/>
        <v>-15500</v>
      </c>
      <c r="R255" s="20"/>
      <c r="S255" s="20"/>
      <c r="T255" s="20"/>
      <c r="U255" s="20"/>
      <c r="V255" s="20"/>
    </row>
    <row r="256" ht="12.75" customHeight="1">
      <c r="A256" s="18" t="s">
        <v>277</v>
      </c>
      <c r="B256" s="21" t="s">
        <v>17</v>
      </c>
      <c r="C256" s="21">
        <v>983.0</v>
      </c>
      <c r="D256" s="20" t="str">
        <f>CONCATENATE(A256," x ", G256)</f>
        <v>Waldgeist (GB) x Spesialta (GB)</v>
      </c>
      <c r="E256" s="21" t="s">
        <v>11</v>
      </c>
      <c r="F256" s="21" t="s">
        <v>853</v>
      </c>
      <c r="G256" s="21" t="s">
        <v>1399</v>
      </c>
      <c r="H256" s="20"/>
      <c r="I256" s="20"/>
      <c r="J256" s="21" t="s">
        <v>454</v>
      </c>
      <c r="K256" s="21" t="s">
        <v>982</v>
      </c>
      <c r="L256" s="37">
        <v>7000.0</v>
      </c>
      <c r="M256" s="20"/>
      <c r="N256" s="24">
        <v>10000.0</v>
      </c>
      <c r="O256" s="25"/>
      <c r="P256" s="26">
        <f t="shared" si="53"/>
        <v>-3000</v>
      </c>
      <c r="Q256" s="26">
        <f t="shared" si="2"/>
        <v>-13000</v>
      </c>
      <c r="R256" s="20"/>
      <c r="S256" s="20"/>
      <c r="T256" s="20"/>
      <c r="U256" s="20"/>
      <c r="V256" s="20"/>
    </row>
    <row r="257" ht="12.75" customHeight="1">
      <c r="A257" s="17" t="s">
        <v>59</v>
      </c>
      <c r="B257" s="18" t="s">
        <v>12</v>
      </c>
      <c r="C257" s="19" t="s">
        <v>1400</v>
      </c>
      <c r="D257" s="20" t="s">
        <v>1401</v>
      </c>
      <c r="E257" s="21" t="s">
        <v>11</v>
      </c>
      <c r="F257" s="20" t="s">
        <v>358</v>
      </c>
      <c r="G257" s="20" t="s">
        <v>1402</v>
      </c>
      <c r="H257" s="20" t="s">
        <v>459</v>
      </c>
      <c r="I257" s="20" t="s">
        <v>328</v>
      </c>
      <c r="J257" s="20" t="s">
        <v>407</v>
      </c>
      <c r="K257" s="20" t="s">
        <v>1083</v>
      </c>
      <c r="L257" s="22">
        <v>7500.0</v>
      </c>
      <c r="M257" s="28">
        <v>30000.0</v>
      </c>
      <c r="N257" s="24">
        <v>30000.0</v>
      </c>
      <c r="O257" s="25">
        <f>sum(L257/N257/100)</f>
        <v>0.0025</v>
      </c>
      <c r="P257" s="26">
        <f t="shared" si="53"/>
        <v>-22500</v>
      </c>
      <c r="Q257" s="26">
        <f t="shared" si="2"/>
        <v>-32500</v>
      </c>
      <c r="R257" s="20"/>
      <c r="S257" s="20"/>
      <c r="T257" s="20"/>
      <c r="U257" s="20"/>
      <c r="V257" s="20"/>
    </row>
    <row r="258" ht="12.75" customHeight="1">
      <c r="A258" s="18" t="s">
        <v>67</v>
      </c>
      <c r="B258" s="21" t="s">
        <v>17</v>
      </c>
      <c r="C258" s="39">
        <v>747.0</v>
      </c>
      <c r="D258" s="21" t="s">
        <v>1403</v>
      </c>
      <c r="E258" s="21" t="s">
        <v>11</v>
      </c>
      <c r="F258" s="21" t="s">
        <v>853</v>
      </c>
      <c r="G258" s="21" t="s">
        <v>1404</v>
      </c>
      <c r="H258" s="20"/>
      <c r="I258" s="20"/>
      <c r="J258" s="21" t="s">
        <v>525</v>
      </c>
      <c r="K258" s="21" t="s">
        <v>1405</v>
      </c>
      <c r="L258" s="40">
        <v>7500.0</v>
      </c>
      <c r="M258" s="36"/>
      <c r="N258" s="24">
        <v>12500.0</v>
      </c>
      <c r="O258" s="20"/>
      <c r="P258" s="26">
        <f t="shared" si="53"/>
        <v>-5000</v>
      </c>
      <c r="Q258" s="26">
        <f t="shared" si="2"/>
        <v>-15000</v>
      </c>
      <c r="R258" s="20"/>
      <c r="S258" s="20"/>
      <c r="T258" s="20"/>
      <c r="U258" s="20"/>
      <c r="V258" s="20"/>
    </row>
    <row r="259" ht="12.75" customHeight="1">
      <c r="A259" s="17" t="s">
        <v>167</v>
      </c>
      <c r="B259" s="18" t="s">
        <v>12</v>
      </c>
      <c r="C259" s="19" t="s">
        <v>1406</v>
      </c>
      <c r="D259" s="20" t="s">
        <v>1407</v>
      </c>
      <c r="E259" s="21" t="s">
        <v>13</v>
      </c>
      <c r="F259" s="20" t="s">
        <v>311</v>
      </c>
      <c r="G259" s="20" t="s">
        <v>1408</v>
      </c>
      <c r="H259" s="20" t="s">
        <v>141</v>
      </c>
      <c r="I259" s="20" t="s">
        <v>1409</v>
      </c>
      <c r="J259" s="20" t="s">
        <v>814</v>
      </c>
      <c r="K259" s="20" t="s">
        <v>557</v>
      </c>
      <c r="L259" s="22">
        <v>7500.0</v>
      </c>
      <c r="M259" s="28">
        <v>10000.0</v>
      </c>
      <c r="N259" s="24">
        <v>10000.0</v>
      </c>
      <c r="O259" s="25">
        <f t="shared" ref="O259:O260" si="57">sum(L259/N259/100)</f>
        <v>0.0075</v>
      </c>
      <c r="P259" s="26">
        <f t="shared" si="53"/>
        <v>-2500</v>
      </c>
      <c r="Q259" s="26">
        <f t="shared" si="2"/>
        <v>-12500</v>
      </c>
      <c r="R259" s="20"/>
      <c r="S259" s="20"/>
      <c r="T259" s="20"/>
      <c r="U259" s="20"/>
      <c r="V259" s="20"/>
    </row>
    <row r="260" ht="12.75" customHeight="1">
      <c r="A260" s="17" t="s">
        <v>179</v>
      </c>
      <c r="B260" s="18" t="s">
        <v>12</v>
      </c>
      <c r="C260" s="19" t="s">
        <v>1410</v>
      </c>
      <c r="D260" s="20" t="s">
        <v>1411</v>
      </c>
      <c r="E260" s="21" t="s">
        <v>13</v>
      </c>
      <c r="F260" s="20" t="s">
        <v>311</v>
      </c>
      <c r="G260" s="20" t="s">
        <v>1412</v>
      </c>
      <c r="H260" s="20" t="s">
        <v>157</v>
      </c>
      <c r="I260" s="20" t="s">
        <v>1413</v>
      </c>
      <c r="J260" s="20" t="s">
        <v>723</v>
      </c>
      <c r="K260" s="20" t="s">
        <v>1414</v>
      </c>
      <c r="L260" s="22">
        <v>7500.0</v>
      </c>
      <c r="M260" s="28">
        <v>6000.0</v>
      </c>
      <c r="N260" s="24">
        <v>6000.0</v>
      </c>
      <c r="O260" s="25">
        <f t="shared" si="57"/>
        <v>0.0125</v>
      </c>
      <c r="P260" s="26">
        <f t="shared" si="53"/>
        <v>1500</v>
      </c>
      <c r="Q260" s="26">
        <f t="shared" si="2"/>
        <v>-8500</v>
      </c>
      <c r="R260" s="20"/>
      <c r="S260" s="20"/>
      <c r="T260" s="20"/>
      <c r="U260" s="20"/>
      <c r="V260" s="20"/>
    </row>
    <row r="261" ht="12.75" customHeight="1">
      <c r="A261" s="18" t="s">
        <v>23</v>
      </c>
      <c r="B261" s="21" t="s">
        <v>17</v>
      </c>
      <c r="C261" s="39">
        <v>774.0</v>
      </c>
      <c r="D261" s="21" t="s">
        <v>1415</v>
      </c>
      <c r="E261" s="21" t="s">
        <v>11</v>
      </c>
      <c r="F261" s="21" t="s">
        <v>311</v>
      </c>
      <c r="G261" s="21" t="s">
        <v>1416</v>
      </c>
      <c r="H261" s="20"/>
      <c r="I261" s="20"/>
      <c r="J261" s="21" t="s">
        <v>877</v>
      </c>
      <c r="K261" s="21" t="s">
        <v>969</v>
      </c>
      <c r="L261" s="40">
        <v>8000.0</v>
      </c>
      <c r="M261" s="36"/>
      <c r="N261" s="24">
        <v>5000.0</v>
      </c>
      <c r="O261" s="20"/>
      <c r="P261" s="26">
        <f t="shared" si="53"/>
        <v>3000</v>
      </c>
      <c r="Q261" s="26">
        <f t="shared" si="2"/>
        <v>-7000</v>
      </c>
      <c r="R261" s="20"/>
      <c r="S261" s="20"/>
      <c r="T261" s="20"/>
      <c r="U261" s="20"/>
      <c r="V261" s="20"/>
    </row>
    <row r="262" ht="12.75" customHeight="1">
      <c r="A262" s="17" t="s">
        <v>23</v>
      </c>
      <c r="B262" s="18" t="s">
        <v>12</v>
      </c>
      <c r="C262" s="19" t="s">
        <v>1417</v>
      </c>
      <c r="D262" s="20" t="s">
        <v>1418</v>
      </c>
      <c r="E262" s="21" t="s">
        <v>13</v>
      </c>
      <c r="F262" s="20" t="s">
        <v>311</v>
      </c>
      <c r="G262" s="20" t="s">
        <v>1419</v>
      </c>
      <c r="H262" s="20" t="s">
        <v>223</v>
      </c>
      <c r="I262" s="20" t="s">
        <v>577</v>
      </c>
      <c r="J262" s="20" t="s">
        <v>1420</v>
      </c>
      <c r="K262" s="20" t="s">
        <v>1377</v>
      </c>
      <c r="L262" s="22">
        <v>8000.0</v>
      </c>
      <c r="M262" s="28">
        <v>5000.0</v>
      </c>
      <c r="N262" s="24">
        <v>5000.0</v>
      </c>
      <c r="O262" s="25">
        <f t="shared" ref="O262:O265" si="58">sum(L262/N262/100)</f>
        <v>0.016</v>
      </c>
      <c r="P262" s="26">
        <f t="shared" si="53"/>
        <v>3000</v>
      </c>
      <c r="Q262" s="26">
        <f t="shared" si="2"/>
        <v>-7000</v>
      </c>
      <c r="R262" s="20"/>
      <c r="S262" s="20"/>
      <c r="T262" s="20"/>
      <c r="U262" s="20"/>
      <c r="V262" s="20"/>
    </row>
    <row r="263" ht="12.75" customHeight="1">
      <c r="A263" s="17" t="s">
        <v>33</v>
      </c>
      <c r="B263" s="18" t="s">
        <v>14</v>
      </c>
      <c r="C263" s="19" t="s">
        <v>1421</v>
      </c>
      <c r="D263" s="20" t="s">
        <v>1422</v>
      </c>
      <c r="E263" s="21" t="s">
        <v>13</v>
      </c>
      <c r="F263" s="20" t="s">
        <v>311</v>
      </c>
      <c r="G263" s="20" t="s">
        <v>1423</v>
      </c>
      <c r="H263" s="20" t="s">
        <v>459</v>
      </c>
      <c r="I263" s="20" t="s">
        <v>189</v>
      </c>
      <c r="J263" s="20" t="s">
        <v>906</v>
      </c>
      <c r="K263" s="20" t="s">
        <v>1424</v>
      </c>
      <c r="L263" s="22">
        <v>8000.0</v>
      </c>
      <c r="M263" s="28">
        <v>17500.0</v>
      </c>
      <c r="N263" s="24">
        <v>17500.0</v>
      </c>
      <c r="O263" s="25">
        <f t="shared" si="58"/>
        <v>0.004571428571</v>
      </c>
      <c r="P263" s="26">
        <f t="shared" si="53"/>
        <v>-9500</v>
      </c>
      <c r="Q263" s="26">
        <f t="shared" si="2"/>
        <v>-19500</v>
      </c>
      <c r="R263" s="20"/>
      <c r="S263" s="20"/>
      <c r="T263" s="20"/>
      <c r="U263" s="20"/>
      <c r="V263" s="20"/>
    </row>
    <row r="264" ht="12.75" customHeight="1">
      <c r="A264" s="17" t="s">
        <v>47</v>
      </c>
      <c r="B264" s="18" t="s">
        <v>12</v>
      </c>
      <c r="C264" s="19" t="s">
        <v>1425</v>
      </c>
      <c r="D264" s="20" t="s">
        <v>1426</v>
      </c>
      <c r="E264" s="21" t="s">
        <v>13</v>
      </c>
      <c r="F264" s="20" t="s">
        <v>358</v>
      </c>
      <c r="G264" s="20" t="s">
        <v>1427</v>
      </c>
      <c r="H264" s="20" t="s">
        <v>393</v>
      </c>
      <c r="I264" s="20" t="s">
        <v>473</v>
      </c>
      <c r="J264" s="20" t="s">
        <v>1045</v>
      </c>
      <c r="K264" s="20" t="s">
        <v>1428</v>
      </c>
      <c r="L264" s="22">
        <v>8000.0</v>
      </c>
      <c r="M264" s="28">
        <v>7500.0</v>
      </c>
      <c r="N264" s="24">
        <v>7500.0</v>
      </c>
      <c r="O264" s="25">
        <f t="shared" si="58"/>
        <v>0.01066666667</v>
      </c>
      <c r="P264" s="26">
        <f t="shared" si="53"/>
        <v>500</v>
      </c>
      <c r="Q264" s="26">
        <f t="shared" si="2"/>
        <v>-9500</v>
      </c>
      <c r="R264" s="20"/>
      <c r="S264" s="20"/>
      <c r="T264" s="20"/>
      <c r="U264" s="20"/>
      <c r="V264" s="20"/>
    </row>
    <row r="265" ht="12.75" customHeight="1">
      <c r="A265" s="17" t="s">
        <v>53</v>
      </c>
      <c r="B265" s="18" t="s">
        <v>12</v>
      </c>
      <c r="C265" s="19" t="s">
        <v>1429</v>
      </c>
      <c r="D265" s="20" t="s">
        <v>1430</v>
      </c>
      <c r="E265" s="21" t="s">
        <v>13</v>
      </c>
      <c r="F265" s="20" t="s">
        <v>358</v>
      </c>
      <c r="G265" s="20" t="s">
        <v>1431</v>
      </c>
      <c r="H265" s="20" t="s">
        <v>153</v>
      </c>
      <c r="I265" s="20" t="s">
        <v>1432</v>
      </c>
      <c r="J265" s="20" t="s">
        <v>796</v>
      </c>
      <c r="K265" s="20" t="s">
        <v>894</v>
      </c>
      <c r="L265" s="22">
        <v>8000.0</v>
      </c>
      <c r="M265" s="28">
        <v>12500.0</v>
      </c>
      <c r="N265" s="24">
        <v>12500.0</v>
      </c>
      <c r="O265" s="25">
        <f t="shared" si="58"/>
        <v>0.0064</v>
      </c>
      <c r="P265" s="26">
        <f t="shared" si="53"/>
        <v>-4500</v>
      </c>
      <c r="Q265" s="26">
        <f t="shared" si="2"/>
        <v>-14500</v>
      </c>
      <c r="R265" s="20"/>
      <c r="S265" s="20"/>
      <c r="T265" s="20"/>
      <c r="U265" s="20"/>
      <c r="V265" s="20"/>
    </row>
    <row r="266" ht="12.75" customHeight="1">
      <c r="A266" s="18" t="s">
        <v>67</v>
      </c>
      <c r="B266" s="21" t="s">
        <v>17</v>
      </c>
      <c r="C266" s="39">
        <v>735.0</v>
      </c>
      <c r="D266" s="21" t="s">
        <v>1433</v>
      </c>
      <c r="E266" s="21" t="s">
        <v>13</v>
      </c>
      <c r="F266" s="21" t="s">
        <v>717</v>
      </c>
      <c r="G266" s="21" t="s">
        <v>1434</v>
      </c>
      <c r="H266" s="20"/>
      <c r="I266" s="20"/>
      <c r="J266" s="21" t="s">
        <v>1435</v>
      </c>
      <c r="K266" s="21" t="s">
        <v>1436</v>
      </c>
      <c r="L266" s="40">
        <v>8000.0</v>
      </c>
      <c r="M266" s="36"/>
      <c r="N266" s="24">
        <v>12500.0</v>
      </c>
      <c r="O266" s="20"/>
      <c r="P266" s="26">
        <f t="shared" si="53"/>
        <v>-4500</v>
      </c>
      <c r="Q266" s="26">
        <f t="shared" si="2"/>
        <v>-14500</v>
      </c>
      <c r="R266" s="20"/>
      <c r="S266" s="20"/>
      <c r="T266" s="20"/>
      <c r="U266" s="20"/>
      <c r="V266" s="20"/>
    </row>
    <row r="267" ht="12.75" customHeight="1">
      <c r="A267" s="18" t="s">
        <v>67</v>
      </c>
      <c r="B267" s="21" t="s">
        <v>17</v>
      </c>
      <c r="C267" s="21">
        <v>975.0</v>
      </c>
      <c r="D267" s="20" t="str">
        <f>CONCATENATE(A267," x ", G267)</f>
        <v>Cotai Glory (GB) x Solfeggio (IRE)</v>
      </c>
      <c r="E267" s="21" t="s">
        <v>13</v>
      </c>
      <c r="F267" s="21" t="s">
        <v>717</v>
      </c>
      <c r="G267" s="21" t="s">
        <v>1437</v>
      </c>
      <c r="H267" s="20"/>
      <c r="I267" s="20"/>
      <c r="J267" s="21" t="s">
        <v>1134</v>
      </c>
      <c r="K267" s="21" t="s">
        <v>1438</v>
      </c>
      <c r="L267" s="37">
        <v>8000.0</v>
      </c>
      <c r="M267" s="20"/>
      <c r="N267" s="24">
        <v>12500.0</v>
      </c>
      <c r="O267" s="25"/>
      <c r="P267" s="26">
        <f t="shared" si="53"/>
        <v>-4500</v>
      </c>
      <c r="Q267" s="26">
        <f t="shared" si="2"/>
        <v>-14500</v>
      </c>
      <c r="R267" s="20"/>
      <c r="S267" s="20"/>
      <c r="T267" s="20"/>
      <c r="U267" s="20"/>
      <c r="V267" s="20"/>
    </row>
    <row r="268" ht="12.75" customHeight="1">
      <c r="A268" s="17" t="s">
        <v>67</v>
      </c>
      <c r="B268" s="18" t="s">
        <v>12</v>
      </c>
      <c r="C268" s="19" t="s">
        <v>1439</v>
      </c>
      <c r="D268" s="20" t="s">
        <v>1440</v>
      </c>
      <c r="E268" s="21" t="s">
        <v>13</v>
      </c>
      <c r="F268" s="20" t="s">
        <v>358</v>
      </c>
      <c r="G268" s="20" t="s">
        <v>1441</v>
      </c>
      <c r="H268" s="20" t="s">
        <v>393</v>
      </c>
      <c r="I268" s="20" t="s">
        <v>1442</v>
      </c>
      <c r="J268" s="20" t="s">
        <v>515</v>
      </c>
      <c r="K268" s="20" t="s">
        <v>562</v>
      </c>
      <c r="L268" s="22">
        <v>8000.0</v>
      </c>
      <c r="M268" s="28">
        <v>12500.0</v>
      </c>
      <c r="N268" s="24">
        <v>12500.0</v>
      </c>
      <c r="O268" s="25">
        <f t="shared" ref="O268:O272" si="59">sum(L268/N268/100)</f>
        <v>0.0064</v>
      </c>
      <c r="P268" s="26">
        <f t="shared" si="53"/>
        <v>-4500</v>
      </c>
      <c r="Q268" s="26">
        <f t="shared" si="2"/>
        <v>-14500</v>
      </c>
      <c r="R268" s="20"/>
      <c r="S268" s="20"/>
      <c r="T268" s="20"/>
      <c r="U268" s="20"/>
      <c r="V268" s="20"/>
    </row>
    <row r="269" ht="12.75" customHeight="1">
      <c r="A269" s="17" t="s">
        <v>97</v>
      </c>
      <c r="B269" s="18" t="s">
        <v>14</v>
      </c>
      <c r="C269" s="19" t="s">
        <v>1443</v>
      </c>
      <c r="D269" s="20" t="s">
        <v>1444</v>
      </c>
      <c r="E269" s="21" t="s">
        <v>11</v>
      </c>
      <c r="F269" s="20" t="s">
        <v>311</v>
      </c>
      <c r="G269" s="20" t="s">
        <v>1445</v>
      </c>
      <c r="H269" s="20" t="s">
        <v>1446</v>
      </c>
      <c r="I269" s="20" t="s">
        <v>1447</v>
      </c>
      <c r="J269" s="20" t="s">
        <v>1448</v>
      </c>
      <c r="K269" s="20" t="s">
        <v>1449</v>
      </c>
      <c r="L269" s="22">
        <v>8000.0</v>
      </c>
      <c r="M269" s="28">
        <v>8000.0</v>
      </c>
      <c r="N269" s="24">
        <v>8000.0</v>
      </c>
      <c r="O269" s="25">
        <f t="shared" si="59"/>
        <v>0.01</v>
      </c>
      <c r="P269" s="26">
        <f>sum(L269-N269)+0.01</f>
        <v>0.01</v>
      </c>
      <c r="Q269" s="26">
        <f t="shared" si="2"/>
        <v>-10000</v>
      </c>
      <c r="R269" s="20"/>
      <c r="S269" s="20"/>
      <c r="T269" s="20"/>
      <c r="U269" s="20"/>
      <c r="V269" s="20"/>
    </row>
    <row r="270" ht="12.75" customHeight="1">
      <c r="A270" s="17" t="s">
        <v>163</v>
      </c>
      <c r="B270" s="18" t="s">
        <v>12</v>
      </c>
      <c r="C270" s="19" t="s">
        <v>1450</v>
      </c>
      <c r="D270" s="20" t="s">
        <v>1451</v>
      </c>
      <c r="E270" s="21" t="s">
        <v>11</v>
      </c>
      <c r="F270" s="20" t="s">
        <v>311</v>
      </c>
      <c r="G270" s="20" t="s">
        <v>1452</v>
      </c>
      <c r="H270" s="20" t="s">
        <v>161</v>
      </c>
      <c r="I270" s="20" t="s">
        <v>1453</v>
      </c>
      <c r="J270" s="20" t="s">
        <v>906</v>
      </c>
      <c r="K270" s="20" t="s">
        <v>1110</v>
      </c>
      <c r="L270" s="22">
        <v>8000.0</v>
      </c>
      <c r="M270" s="23" t="s">
        <v>540</v>
      </c>
      <c r="N270" s="24">
        <v>10200.0</v>
      </c>
      <c r="O270" s="25">
        <f t="shared" si="59"/>
        <v>0.007843137255</v>
      </c>
      <c r="P270" s="26">
        <f t="shared" ref="P270:P273" si="60">sum(L270-N270)</f>
        <v>-2200</v>
      </c>
      <c r="Q270" s="26">
        <f t="shared" si="2"/>
        <v>-12200</v>
      </c>
      <c r="R270" s="20"/>
      <c r="S270" s="20"/>
      <c r="T270" s="20"/>
      <c r="U270" s="20"/>
      <c r="V270" s="20"/>
    </row>
    <row r="271" ht="12.75" customHeight="1">
      <c r="A271" s="17" t="s">
        <v>169</v>
      </c>
      <c r="B271" s="18" t="s">
        <v>14</v>
      </c>
      <c r="C271" s="19" t="s">
        <v>1454</v>
      </c>
      <c r="D271" s="20" t="s">
        <v>1455</v>
      </c>
      <c r="E271" s="21" t="s">
        <v>11</v>
      </c>
      <c r="F271" s="20" t="s">
        <v>311</v>
      </c>
      <c r="G271" s="20" t="s">
        <v>1456</v>
      </c>
      <c r="H271" s="20" t="s">
        <v>466</v>
      </c>
      <c r="I271" s="20" t="s">
        <v>489</v>
      </c>
      <c r="J271" s="20" t="s">
        <v>1383</v>
      </c>
      <c r="K271" s="20" t="s">
        <v>1170</v>
      </c>
      <c r="L271" s="22">
        <v>8000.0</v>
      </c>
      <c r="M271" s="28">
        <v>10000.0</v>
      </c>
      <c r="N271" s="24">
        <v>10000.0</v>
      </c>
      <c r="O271" s="25">
        <f t="shared" si="59"/>
        <v>0.008</v>
      </c>
      <c r="P271" s="26">
        <f t="shared" si="60"/>
        <v>-2000</v>
      </c>
      <c r="Q271" s="26">
        <f t="shared" si="2"/>
        <v>-12000</v>
      </c>
      <c r="R271" s="20"/>
      <c r="S271" s="20"/>
      <c r="T271" s="20"/>
      <c r="U271" s="20"/>
      <c r="V271" s="20"/>
    </row>
    <row r="272" ht="12.75" customHeight="1">
      <c r="A272" s="17" t="s">
        <v>169</v>
      </c>
      <c r="B272" s="18" t="s">
        <v>14</v>
      </c>
      <c r="C272" s="19" t="s">
        <v>1457</v>
      </c>
      <c r="D272" s="20" t="s">
        <v>1458</v>
      </c>
      <c r="E272" s="21" t="s">
        <v>13</v>
      </c>
      <c r="F272" s="20" t="s">
        <v>311</v>
      </c>
      <c r="G272" s="20" t="s">
        <v>1459</v>
      </c>
      <c r="H272" s="20" t="s">
        <v>466</v>
      </c>
      <c r="I272" s="20" t="s">
        <v>459</v>
      </c>
      <c r="J272" s="20" t="s">
        <v>454</v>
      </c>
      <c r="K272" s="20" t="s">
        <v>1460</v>
      </c>
      <c r="L272" s="22">
        <v>8000.0</v>
      </c>
      <c r="M272" s="28">
        <v>10000.0</v>
      </c>
      <c r="N272" s="24">
        <v>10000.0</v>
      </c>
      <c r="O272" s="25">
        <f t="shared" si="59"/>
        <v>0.008</v>
      </c>
      <c r="P272" s="26">
        <f t="shared" si="60"/>
        <v>-2000</v>
      </c>
      <c r="Q272" s="26">
        <f t="shared" si="2"/>
        <v>-12000</v>
      </c>
      <c r="R272" s="20"/>
      <c r="S272" s="20"/>
      <c r="T272" s="20"/>
      <c r="U272" s="20"/>
      <c r="V272" s="20"/>
    </row>
    <row r="273" ht="12.75" customHeight="1">
      <c r="A273" s="18" t="s">
        <v>225</v>
      </c>
      <c r="B273" s="21" t="s">
        <v>17</v>
      </c>
      <c r="C273" s="21">
        <v>805.0</v>
      </c>
      <c r="D273" s="20" t="str">
        <f>CONCATENATE(A273," x ", G273)</f>
        <v>Sioux Nation (USA) x Jenniings (IRE)</v>
      </c>
      <c r="E273" s="21" t="s">
        <v>11</v>
      </c>
      <c r="F273" s="21" t="s">
        <v>717</v>
      </c>
      <c r="G273" s="21" t="s">
        <v>1461</v>
      </c>
      <c r="H273" s="20"/>
      <c r="I273" s="20"/>
      <c r="J273" s="21" t="s">
        <v>1032</v>
      </c>
      <c r="K273" s="21" t="s">
        <v>1462</v>
      </c>
      <c r="L273" s="37">
        <v>8000.0</v>
      </c>
      <c r="M273" s="20"/>
      <c r="N273" s="26">
        <f>VLOOKUP(A273,'Sale Lots'!$A$2:$N$1084,14)</f>
        <v>27500</v>
      </c>
      <c r="O273" s="25"/>
      <c r="P273" s="26">
        <f t="shared" si="60"/>
        <v>-19500</v>
      </c>
      <c r="Q273" s="26">
        <f t="shared" si="2"/>
        <v>-29500</v>
      </c>
      <c r="R273" s="20"/>
      <c r="S273" s="20"/>
      <c r="T273" s="20"/>
      <c r="U273" s="20"/>
      <c r="V273" s="20"/>
    </row>
    <row r="274" ht="12.75" customHeight="1">
      <c r="A274" s="33" t="s">
        <v>231</v>
      </c>
      <c r="B274" s="21" t="s">
        <v>17</v>
      </c>
      <c r="C274" s="34">
        <v>730.0</v>
      </c>
      <c r="D274" s="20" t="s">
        <v>1463</v>
      </c>
      <c r="E274" s="21" t="s">
        <v>11</v>
      </c>
      <c r="F274" s="35" t="s">
        <v>311</v>
      </c>
      <c r="G274" s="35">
        <v>2023.0</v>
      </c>
      <c r="H274" s="20"/>
      <c r="I274" s="20"/>
      <c r="J274" s="35" t="s">
        <v>1464</v>
      </c>
      <c r="K274" s="35" t="s">
        <v>1465</v>
      </c>
      <c r="L274" s="22">
        <v>8000.0</v>
      </c>
      <c r="M274" s="36"/>
      <c r="N274" s="26">
        <v>10200.0</v>
      </c>
      <c r="O274" s="25">
        <f t="shared" ref="O274:O275" si="61">sum(L274/N274/100)</f>
        <v>0.007843137255</v>
      </c>
      <c r="P274" s="26">
        <v>3000.0</v>
      </c>
      <c r="Q274" s="26">
        <f t="shared" si="2"/>
        <v>-12200</v>
      </c>
      <c r="R274" s="20"/>
      <c r="S274" s="20"/>
      <c r="T274" s="20"/>
      <c r="U274" s="20"/>
      <c r="V274" s="20"/>
    </row>
    <row r="275" ht="12.75" customHeight="1">
      <c r="A275" s="17" t="s">
        <v>231</v>
      </c>
      <c r="B275" s="18" t="s">
        <v>12</v>
      </c>
      <c r="C275" s="19" t="s">
        <v>1466</v>
      </c>
      <c r="D275" s="20" t="s">
        <v>1467</v>
      </c>
      <c r="E275" s="21" t="s">
        <v>11</v>
      </c>
      <c r="F275" s="20" t="s">
        <v>311</v>
      </c>
      <c r="G275" s="20" t="s">
        <v>1468</v>
      </c>
      <c r="H275" s="20" t="s">
        <v>223</v>
      </c>
      <c r="I275" s="20" t="s">
        <v>83</v>
      </c>
      <c r="J275" s="20" t="s">
        <v>551</v>
      </c>
      <c r="K275" s="20" t="s">
        <v>1469</v>
      </c>
      <c r="L275" s="22">
        <v>8000.0</v>
      </c>
      <c r="M275" s="23" t="s">
        <v>540</v>
      </c>
      <c r="N275" s="24">
        <v>10200.0</v>
      </c>
      <c r="O275" s="25">
        <f t="shared" si="61"/>
        <v>0.007843137255</v>
      </c>
      <c r="P275" s="26">
        <f t="shared" ref="P275:P286" si="62">sum(L275-N275)</f>
        <v>-2200</v>
      </c>
      <c r="Q275" s="26">
        <f t="shared" si="2"/>
        <v>-12200</v>
      </c>
      <c r="R275" s="20"/>
      <c r="S275" s="20"/>
      <c r="T275" s="20"/>
      <c r="U275" s="20"/>
      <c r="V275" s="20"/>
    </row>
    <row r="276" ht="12.75" customHeight="1">
      <c r="A276" s="18" t="s">
        <v>233</v>
      </c>
      <c r="B276" s="21" t="s">
        <v>17</v>
      </c>
      <c r="C276" s="39">
        <v>753.0</v>
      </c>
      <c r="D276" s="21" t="s">
        <v>1470</v>
      </c>
      <c r="E276" s="21" t="s">
        <v>11</v>
      </c>
      <c r="F276" s="21" t="s">
        <v>311</v>
      </c>
      <c r="G276" s="21" t="s">
        <v>1471</v>
      </c>
      <c r="H276" s="20"/>
      <c r="I276" s="20"/>
      <c r="J276" s="21" t="s">
        <v>407</v>
      </c>
      <c r="K276" s="21" t="s">
        <v>1472</v>
      </c>
      <c r="L276" s="40">
        <v>8000.0</v>
      </c>
      <c r="M276" s="36"/>
      <c r="N276" s="24">
        <v>25000.0</v>
      </c>
      <c r="O276" s="20"/>
      <c r="P276" s="26">
        <f t="shared" si="62"/>
        <v>-17000</v>
      </c>
      <c r="Q276" s="26">
        <f t="shared" si="2"/>
        <v>-27000</v>
      </c>
      <c r="R276" s="20"/>
      <c r="S276" s="20"/>
      <c r="T276" s="20"/>
      <c r="U276" s="20"/>
      <c r="V276" s="20"/>
    </row>
    <row r="277" ht="12.75" customHeight="1">
      <c r="A277" s="18" t="s">
        <v>235</v>
      </c>
      <c r="B277" s="21" t="s">
        <v>17</v>
      </c>
      <c r="C277" s="21">
        <v>860.0</v>
      </c>
      <c r="D277" s="20" t="str">
        <f>CONCATENATE(A277," x ", G277)</f>
        <v>Space Blues (IRE) x Marsh Pride (GB)</v>
      </c>
      <c r="E277" s="21" t="s">
        <v>11</v>
      </c>
      <c r="F277" s="21" t="s">
        <v>717</v>
      </c>
      <c r="G277" s="21" t="s">
        <v>1473</v>
      </c>
      <c r="H277" s="20"/>
      <c r="I277" s="20"/>
      <c r="J277" s="21" t="s">
        <v>1032</v>
      </c>
      <c r="K277" s="21" t="s">
        <v>1474</v>
      </c>
      <c r="L277" s="37">
        <v>8000.0</v>
      </c>
      <c r="M277" s="20"/>
      <c r="N277" s="24">
        <v>16000.0</v>
      </c>
      <c r="O277" s="25"/>
      <c r="P277" s="26">
        <f t="shared" si="62"/>
        <v>-8000</v>
      </c>
      <c r="Q277" s="26">
        <f t="shared" si="2"/>
        <v>-18000</v>
      </c>
      <c r="R277" s="20"/>
      <c r="S277" s="20"/>
      <c r="T277" s="20"/>
      <c r="U277" s="20"/>
      <c r="V277" s="20"/>
    </row>
    <row r="278" ht="12.75" customHeight="1">
      <c r="A278" s="18" t="s">
        <v>239</v>
      </c>
      <c r="B278" s="21" t="s">
        <v>17</v>
      </c>
      <c r="C278" s="39">
        <v>773.0</v>
      </c>
      <c r="D278" s="21" t="s">
        <v>1475</v>
      </c>
      <c r="E278" s="21" t="s">
        <v>13</v>
      </c>
      <c r="F278" s="21" t="s">
        <v>333</v>
      </c>
      <c r="G278" s="21" t="s">
        <v>1476</v>
      </c>
      <c r="H278" s="20"/>
      <c r="I278" s="20"/>
      <c r="J278" s="21" t="s">
        <v>723</v>
      </c>
      <c r="K278" s="21" t="s">
        <v>969</v>
      </c>
      <c r="L278" s="40">
        <v>8000.0</v>
      </c>
      <c r="M278" s="36"/>
      <c r="N278" s="24">
        <v>10000.0</v>
      </c>
      <c r="O278" s="20"/>
      <c r="P278" s="26">
        <f t="shared" si="62"/>
        <v>-2000</v>
      </c>
      <c r="Q278" s="26">
        <f t="shared" si="2"/>
        <v>-12000</v>
      </c>
      <c r="R278" s="20"/>
      <c r="S278" s="20"/>
      <c r="T278" s="20"/>
      <c r="U278" s="20"/>
      <c r="V278" s="20"/>
    </row>
    <row r="279" ht="12.75" customHeight="1">
      <c r="A279" s="18" t="s">
        <v>245</v>
      </c>
      <c r="B279" s="21" t="s">
        <v>17</v>
      </c>
      <c r="C279" s="21">
        <v>842.0</v>
      </c>
      <c r="D279" s="20" t="str">
        <f>CONCATENATE(A279," x ", G279)</f>
        <v>Supremacy (IRE) x Little Avon (GB)</v>
      </c>
      <c r="E279" s="21" t="s">
        <v>13</v>
      </c>
      <c r="F279" s="21" t="s">
        <v>853</v>
      </c>
      <c r="G279" s="21" t="s">
        <v>1477</v>
      </c>
      <c r="H279" s="20"/>
      <c r="I279" s="20"/>
      <c r="J279" s="21" t="s">
        <v>1187</v>
      </c>
      <c r="K279" s="21" t="s">
        <v>1478</v>
      </c>
      <c r="L279" s="37">
        <v>8000.0</v>
      </c>
      <c r="M279" s="20"/>
      <c r="N279" s="26">
        <v>12500.0</v>
      </c>
      <c r="O279" s="25"/>
      <c r="P279" s="26">
        <f t="shared" si="62"/>
        <v>-4500</v>
      </c>
      <c r="Q279" s="26">
        <f t="shared" si="2"/>
        <v>-14500</v>
      </c>
      <c r="R279" s="20"/>
      <c r="S279" s="20"/>
      <c r="T279" s="20"/>
      <c r="U279" s="20"/>
      <c r="V279" s="20"/>
    </row>
    <row r="280" ht="12.75" customHeight="1">
      <c r="A280" s="17" t="s">
        <v>257</v>
      </c>
      <c r="B280" s="18" t="s">
        <v>14</v>
      </c>
      <c r="C280" s="19" t="s">
        <v>1479</v>
      </c>
      <c r="D280" s="20" t="s">
        <v>1480</v>
      </c>
      <c r="E280" s="21" t="s">
        <v>11</v>
      </c>
      <c r="F280" s="20" t="s">
        <v>311</v>
      </c>
      <c r="G280" s="20" t="s">
        <v>1481</v>
      </c>
      <c r="H280" s="20" t="s">
        <v>328</v>
      </c>
      <c r="I280" s="20" t="s">
        <v>1482</v>
      </c>
      <c r="J280" s="20" t="s">
        <v>1483</v>
      </c>
      <c r="K280" s="20" t="s">
        <v>1484</v>
      </c>
      <c r="L280" s="22">
        <v>8000.0</v>
      </c>
      <c r="M280" s="23" t="s">
        <v>540</v>
      </c>
      <c r="N280" s="24">
        <v>10200.0</v>
      </c>
      <c r="O280" s="25">
        <f t="shared" ref="O280:O287" si="63">sum(L280/N280/100)</f>
        <v>0.007843137255</v>
      </c>
      <c r="P280" s="26">
        <f t="shared" si="62"/>
        <v>-2200</v>
      </c>
      <c r="Q280" s="26">
        <f t="shared" si="2"/>
        <v>-12200</v>
      </c>
      <c r="R280" s="20"/>
      <c r="S280" s="20"/>
      <c r="T280" s="20"/>
      <c r="U280" s="20"/>
      <c r="V280" s="20"/>
    </row>
    <row r="281" ht="12.75" customHeight="1">
      <c r="A281" s="17" t="s">
        <v>139</v>
      </c>
      <c r="B281" s="18" t="s">
        <v>12</v>
      </c>
      <c r="C281" s="19" t="s">
        <v>1485</v>
      </c>
      <c r="D281" s="20" t="s">
        <v>1486</v>
      </c>
      <c r="E281" s="21" t="s">
        <v>11</v>
      </c>
      <c r="F281" s="20" t="s">
        <v>311</v>
      </c>
      <c r="G281" s="20" t="s">
        <v>1487</v>
      </c>
      <c r="H281" s="20" t="s">
        <v>141</v>
      </c>
      <c r="I281" s="20" t="s">
        <v>737</v>
      </c>
      <c r="J281" s="20" t="s">
        <v>629</v>
      </c>
      <c r="K281" s="20" t="s">
        <v>330</v>
      </c>
      <c r="L281" s="22">
        <v>8500.0</v>
      </c>
      <c r="M281" s="28">
        <v>5000.0</v>
      </c>
      <c r="N281" s="24">
        <v>5000.0</v>
      </c>
      <c r="O281" s="25">
        <f t="shared" si="63"/>
        <v>0.017</v>
      </c>
      <c r="P281" s="26">
        <f t="shared" si="62"/>
        <v>3500</v>
      </c>
      <c r="Q281" s="26">
        <f t="shared" si="2"/>
        <v>-6500</v>
      </c>
      <c r="R281" s="20"/>
      <c r="S281" s="20"/>
      <c r="T281" s="20"/>
      <c r="U281" s="20"/>
      <c r="V281" s="20"/>
    </row>
    <row r="282" ht="12.75" customHeight="1">
      <c r="A282" s="17" t="s">
        <v>169</v>
      </c>
      <c r="B282" s="18" t="s">
        <v>12</v>
      </c>
      <c r="C282" s="19" t="s">
        <v>1488</v>
      </c>
      <c r="D282" s="20" t="s">
        <v>1489</v>
      </c>
      <c r="E282" s="21" t="s">
        <v>11</v>
      </c>
      <c r="F282" s="20" t="s">
        <v>311</v>
      </c>
      <c r="G282" s="20" t="s">
        <v>1490</v>
      </c>
      <c r="H282" s="20" t="s">
        <v>466</v>
      </c>
      <c r="I282" s="20" t="s">
        <v>1491</v>
      </c>
      <c r="J282" s="20" t="s">
        <v>1018</v>
      </c>
      <c r="K282" s="20" t="s">
        <v>1015</v>
      </c>
      <c r="L282" s="22">
        <v>8500.0</v>
      </c>
      <c r="M282" s="28">
        <v>10000.0</v>
      </c>
      <c r="N282" s="24">
        <v>10000.0</v>
      </c>
      <c r="O282" s="25">
        <f t="shared" si="63"/>
        <v>0.0085</v>
      </c>
      <c r="P282" s="26">
        <f t="shared" si="62"/>
        <v>-1500</v>
      </c>
      <c r="Q282" s="26">
        <f t="shared" si="2"/>
        <v>-11500</v>
      </c>
      <c r="R282" s="20"/>
      <c r="S282" s="20"/>
      <c r="T282" s="20"/>
      <c r="U282" s="20"/>
      <c r="V282" s="20"/>
    </row>
    <row r="283" ht="12.75" customHeight="1">
      <c r="A283" s="17" t="s">
        <v>239</v>
      </c>
      <c r="B283" s="18" t="s">
        <v>12</v>
      </c>
      <c r="C283" s="19" t="s">
        <v>1492</v>
      </c>
      <c r="D283" s="20" t="s">
        <v>1493</v>
      </c>
      <c r="E283" s="21" t="s">
        <v>13</v>
      </c>
      <c r="F283" s="20" t="s">
        <v>311</v>
      </c>
      <c r="G283" s="20" t="s">
        <v>1494</v>
      </c>
      <c r="H283" s="20" t="s">
        <v>347</v>
      </c>
      <c r="I283" s="20" t="s">
        <v>467</v>
      </c>
      <c r="J283" s="20" t="s">
        <v>865</v>
      </c>
      <c r="K283" s="20" t="s">
        <v>557</v>
      </c>
      <c r="L283" s="22">
        <v>8500.0</v>
      </c>
      <c r="M283" s="28">
        <v>10000.0</v>
      </c>
      <c r="N283" s="24">
        <v>10000.0</v>
      </c>
      <c r="O283" s="25">
        <f t="shared" si="63"/>
        <v>0.0085</v>
      </c>
      <c r="P283" s="26">
        <f t="shared" si="62"/>
        <v>-1500</v>
      </c>
      <c r="Q283" s="26">
        <f t="shared" si="2"/>
        <v>-11500</v>
      </c>
      <c r="R283" s="20"/>
      <c r="S283" s="20"/>
      <c r="T283" s="20"/>
      <c r="U283" s="20"/>
      <c r="V283" s="20"/>
    </row>
    <row r="284" ht="12.75" customHeight="1">
      <c r="A284" s="17" t="s">
        <v>59</v>
      </c>
      <c r="B284" s="18" t="s">
        <v>14</v>
      </c>
      <c r="C284" s="19" t="s">
        <v>1495</v>
      </c>
      <c r="D284" s="20" t="s">
        <v>1496</v>
      </c>
      <c r="E284" s="21" t="s">
        <v>13</v>
      </c>
      <c r="F284" s="20" t="s">
        <v>311</v>
      </c>
      <c r="G284" s="20" t="s">
        <v>1497</v>
      </c>
      <c r="H284" s="20" t="s">
        <v>459</v>
      </c>
      <c r="I284" s="20" t="s">
        <v>1498</v>
      </c>
      <c r="J284" s="20" t="s">
        <v>1499</v>
      </c>
      <c r="K284" s="20" t="s">
        <v>1500</v>
      </c>
      <c r="L284" s="22">
        <v>9000.0</v>
      </c>
      <c r="M284" s="28">
        <v>30000.0</v>
      </c>
      <c r="N284" s="24">
        <v>30000.0</v>
      </c>
      <c r="O284" s="25">
        <f t="shared" si="63"/>
        <v>0.003</v>
      </c>
      <c r="P284" s="26">
        <f t="shared" si="62"/>
        <v>-21000</v>
      </c>
      <c r="Q284" s="26">
        <f t="shared" si="2"/>
        <v>-31000</v>
      </c>
      <c r="R284" s="20"/>
      <c r="S284" s="20"/>
      <c r="T284" s="20"/>
      <c r="U284" s="20"/>
      <c r="V284" s="20"/>
    </row>
    <row r="285" ht="12.75" customHeight="1">
      <c r="A285" s="17" t="s">
        <v>63</v>
      </c>
      <c r="B285" s="18" t="s">
        <v>12</v>
      </c>
      <c r="C285" s="19" t="s">
        <v>1501</v>
      </c>
      <c r="D285" s="20" t="s">
        <v>1502</v>
      </c>
      <c r="E285" s="21" t="s">
        <v>11</v>
      </c>
      <c r="F285" s="20" t="s">
        <v>311</v>
      </c>
      <c r="G285" s="20" t="s">
        <v>1503</v>
      </c>
      <c r="H285" s="20" t="s">
        <v>1504</v>
      </c>
      <c r="I285" s="20" t="s">
        <v>489</v>
      </c>
      <c r="J285" s="20" t="s">
        <v>893</v>
      </c>
      <c r="K285" s="20" t="s">
        <v>1505</v>
      </c>
      <c r="L285" s="22">
        <v>9000.0</v>
      </c>
      <c r="M285" s="23" t="s">
        <v>1506</v>
      </c>
      <c r="N285" s="24">
        <v>4800.0</v>
      </c>
      <c r="O285" s="25">
        <f t="shared" si="63"/>
        <v>0.01875</v>
      </c>
      <c r="P285" s="26">
        <f t="shared" si="62"/>
        <v>4200</v>
      </c>
      <c r="Q285" s="26">
        <f t="shared" si="2"/>
        <v>-5800</v>
      </c>
      <c r="R285" s="20"/>
      <c r="S285" s="20"/>
      <c r="T285" s="20"/>
      <c r="U285" s="20"/>
      <c r="V285" s="20"/>
    </row>
    <row r="286" ht="12.75" customHeight="1">
      <c r="A286" s="17" t="s">
        <v>113</v>
      </c>
      <c r="B286" s="18" t="s">
        <v>14</v>
      </c>
      <c r="C286" s="19" t="s">
        <v>1507</v>
      </c>
      <c r="D286" s="20" t="s">
        <v>1508</v>
      </c>
      <c r="E286" s="21" t="s">
        <v>11</v>
      </c>
      <c r="F286" s="20" t="s">
        <v>358</v>
      </c>
      <c r="G286" s="20" t="s">
        <v>1509</v>
      </c>
      <c r="H286" s="20" t="s">
        <v>459</v>
      </c>
      <c r="I286" s="20" t="s">
        <v>393</v>
      </c>
      <c r="J286" s="20" t="s">
        <v>407</v>
      </c>
      <c r="K286" s="20" t="s">
        <v>1510</v>
      </c>
      <c r="L286" s="22">
        <v>9000.0</v>
      </c>
      <c r="M286" s="28">
        <v>17500.0</v>
      </c>
      <c r="N286" s="24">
        <v>17500.0</v>
      </c>
      <c r="O286" s="25">
        <f t="shared" si="63"/>
        <v>0.005142857143</v>
      </c>
      <c r="P286" s="26">
        <f t="shared" si="62"/>
        <v>-8500</v>
      </c>
      <c r="Q286" s="26">
        <f t="shared" si="2"/>
        <v>-18500</v>
      </c>
      <c r="R286" s="20"/>
      <c r="S286" s="20"/>
      <c r="T286" s="20"/>
      <c r="U286" s="20"/>
      <c r="V286" s="20"/>
    </row>
    <row r="287" ht="12.75" customHeight="1">
      <c r="A287" s="33" t="s">
        <v>119</v>
      </c>
      <c r="B287" s="21" t="s">
        <v>17</v>
      </c>
      <c r="C287" s="34">
        <v>553.0</v>
      </c>
      <c r="D287" s="20" t="s">
        <v>1511</v>
      </c>
      <c r="E287" s="21" t="s">
        <v>11</v>
      </c>
      <c r="F287" s="35" t="s">
        <v>721</v>
      </c>
      <c r="G287" s="35" t="s">
        <v>1512</v>
      </c>
      <c r="H287" s="20"/>
      <c r="I287" s="20"/>
      <c r="J287" s="35" t="s">
        <v>1193</v>
      </c>
      <c r="K287" s="35" t="s">
        <v>797</v>
      </c>
      <c r="L287" s="22">
        <v>9000.0</v>
      </c>
      <c r="M287" s="36"/>
      <c r="N287" s="26">
        <v>12000.0</v>
      </c>
      <c r="O287" s="25">
        <f t="shared" si="63"/>
        <v>0.0075</v>
      </c>
      <c r="P287" s="26">
        <v>3000.0</v>
      </c>
      <c r="Q287" s="26">
        <f t="shared" si="2"/>
        <v>-13000</v>
      </c>
      <c r="R287" s="20"/>
      <c r="S287" s="20"/>
      <c r="T287" s="20"/>
      <c r="U287" s="20"/>
      <c r="V287" s="20"/>
    </row>
    <row r="288" ht="12.75" customHeight="1">
      <c r="A288" s="18" t="s">
        <v>155</v>
      </c>
      <c r="B288" s="21" t="s">
        <v>17</v>
      </c>
      <c r="C288" s="21">
        <v>836.0</v>
      </c>
      <c r="D288" s="20" t="str">
        <f>CONCATENATE(A288," x ", G288)</f>
        <v>Kodi Bear (IRE) x Legitimus (IRE)</v>
      </c>
      <c r="E288" s="21" t="s">
        <v>11</v>
      </c>
      <c r="F288" s="21" t="s">
        <v>717</v>
      </c>
      <c r="G288" s="21" t="s">
        <v>1513</v>
      </c>
      <c r="H288" s="20"/>
      <c r="I288" s="20"/>
      <c r="J288" s="21" t="s">
        <v>1514</v>
      </c>
      <c r="K288" s="21" t="s">
        <v>1515</v>
      </c>
      <c r="L288" s="37">
        <v>9000.0</v>
      </c>
      <c r="M288" s="20"/>
      <c r="N288" s="26">
        <f>VLOOKUP(A288,'Sale Lots'!$A$2:$N$1084,14)</f>
        <v>15000</v>
      </c>
      <c r="O288" s="25"/>
      <c r="P288" s="26">
        <f t="shared" ref="P288:P291" si="64">sum(L288-N288)</f>
        <v>-6000</v>
      </c>
      <c r="Q288" s="26">
        <f t="shared" si="2"/>
        <v>-16000</v>
      </c>
      <c r="R288" s="20"/>
      <c r="S288" s="20"/>
      <c r="T288" s="20"/>
      <c r="U288" s="20"/>
      <c r="V288" s="20"/>
    </row>
    <row r="289" ht="12.75" customHeight="1">
      <c r="A289" s="17" t="s">
        <v>155</v>
      </c>
      <c r="B289" s="18" t="s">
        <v>12</v>
      </c>
      <c r="C289" s="19" t="s">
        <v>1516</v>
      </c>
      <c r="D289" s="20" t="s">
        <v>1517</v>
      </c>
      <c r="E289" s="21" t="s">
        <v>13</v>
      </c>
      <c r="F289" s="20" t="s">
        <v>311</v>
      </c>
      <c r="G289" s="20" t="s">
        <v>1518</v>
      </c>
      <c r="H289" s="20" t="s">
        <v>157</v>
      </c>
      <c r="I289" s="20" t="s">
        <v>617</v>
      </c>
      <c r="J289" s="20" t="s">
        <v>782</v>
      </c>
      <c r="K289" s="20" t="s">
        <v>1519</v>
      </c>
      <c r="L289" s="22">
        <v>9000.0</v>
      </c>
      <c r="M289" s="28">
        <v>15000.0</v>
      </c>
      <c r="N289" s="24">
        <v>15000.0</v>
      </c>
      <c r="O289" s="25">
        <f t="shared" ref="O289:O295" si="65">sum(L289/N289/100)</f>
        <v>0.006</v>
      </c>
      <c r="P289" s="26">
        <f t="shared" si="64"/>
        <v>-6000</v>
      </c>
      <c r="Q289" s="26">
        <f t="shared" si="2"/>
        <v>-16000</v>
      </c>
      <c r="R289" s="20"/>
      <c r="S289" s="20"/>
      <c r="T289" s="20"/>
      <c r="U289" s="20"/>
      <c r="V289" s="20"/>
    </row>
    <row r="290" ht="12.75" customHeight="1">
      <c r="A290" s="17" t="s">
        <v>163</v>
      </c>
      <c r="B290" s="18" t="s">
        <v>14</v>
      </c>
      <c r="C290" s="19" t="s">
        <v>1520</v>
      </c>
      <c r="D290" s="20" t="s">
        <v>1521</v>
      </c>
      <c r="E290" s="21" t="s">
        <v>11</v>
      </c>
      <c r="F290" s="20" t="s">
        <v>311</v>
      </c>
      <c r="G290" s="20" t="s">
        <v>1522</v>
      </c>
      <c r="H290" s="20" t="s">
        <v>161</v>
      </c>
      <c r="I290" s="20" t="s">
        <v>1523</v>
      </c>
      <c r="J290" s="20" t="s">
        <v>1524</v>
      </c>
      <c r="K290" s="20" t="s">
        <v>1525</v>
      </c>
      <c r="L290" s="22">
        <v>9000.0</v>
      </c>
      <c r="M290" s="23" t="s">
        <v>1526</v>
      </c>
      <c r="N290" s="24">
        <v>10200.0</v>
      </c>
      <c r="O290" s="25">
        <f t="shared" si="65"/>
        <v>0.008823529412</v>
      </c>
      <c r="P290" s="26">
        <f t="shared" si="64"/>
        <v>-1200</v>
      </c>
      <c r="Q290" s="26">
        <f t="shared" si="2"/>
        <v>-11200</v>
      </c>
      <c r="R290" s="20"/>
      <c r="S290" s="20"/>
      <c r="T290" s="20"/>
      <c r="U290" s="20"/>
      <c r="V290" s="20"/>
    </row>
    <row r="291" ht="12.75" customHeight="1">
      <c r="A291" s="17" t="s">
        <v>163</v>
      </c>
      <c r="B291" s="18" t="s">
        <v>12</v>
      </c>
      <c r="C291" s="19" t="s">
        <v>1527</v>
      </c>
      <c r="D291" s="20" t="s">
        <v>1528</v>
      </c>
      <c r="E291" s="21" t="s">
        <v>11</v>
      </c>
      <c r="F291" s="20" t="s">
        <v>358</v>
      </c>
      <c r="G291" s="20" t="s">
        <v>1529</v>
      </c>
      <c r="H291" s="20" t="s">
        <v>161</v>
      </c>
      <c r="I291" s="20" t="s">
        <v>16</v>
      </c>
      <c r="J291" s="20" t="s">
        <v>1530</v>
      </c>
      <c r="K291" s="20" t="s">
        <v>894</v>
      </c>
      <c r="L291" s="22">
        <v>9000.0</v>
      </c>
      <c r="M291" s="23" t="s">
        <v>1531</v>
      </c>
      <c r="N291" s="24">
        <v>10200.0</v>
      </c>
      <c r="O291" s="25">
        <f t="shared" si="65"/>
        <v>0.008823529412</v>
      </c>
      <c r="P291" s="26">
        <f t="shared" si="64"/>
        <v>-1200</v>
      </c>
      <c r="Q291" s="26">
        <f t="shared" si="2"/>
        <v>-11200</v>
      </c>
      <c r="R291" s="20"/>
      <c r="S291" s="20"/>
      <c r="T291" s="20"/>
      <c r="U291" s="20"/>
      <c r="V291" s="20"/>
    </row>
    <row r="292" ht="12.75" customHeight="1">
      <c r="A292" s="33" t="s">
        <v>179</v>
      </c>
      <c r="B292" s="21" t="s">
        <v>17</v>
      </c>
      <c r="C292" s="34">
        <v>651.0</v>
      </c>
      <c r="D292" s="35" t="s">
        <v>1532</v>
      </c>
      <c r="E292" s="21" t="s">
        <v>11</v>
      </c>
      <c r="F292" s="35" t="s">
        <v>311</v>
      </c>
      <c r="G292" s="35" t="s">
        <v>1533</v>
      </c>
      <c r="H292" s="20"/>
      <c r="I292" s="20"/>
      <c r="J292" s="35" t="s">
        <v>532</v>
      </c>
      <c r="K292" s="35" t="s">
        <v>1534</v>
      </c>
      <c r="L292" s="22">
        <v>9000.0</v>
      </c>
      <c r="M292" s="36"/>
      <c r="N292" s="24">
        <v>6000.0</v>
      </c>
      <c r="O292" s="25">
        <f t="shared" si="65"/>
        <v>0.015</v>
      </c>
      <c r="P292" s="26">
        <v>3000.0</v>
      </c>
      <c r="Q292" s="26">
        <f t="shared" si="2"/>
        <v>-7000</v>
      </c>
      <c r="R292" s="20"/>
      <c r="S292" s="20"/>
      <c r="T292" s="20"/>
      <c r="U292" s="20"/>
      <c r="V292" s="20"/>
    </row>
    <row r="293" ht="12.75" customHeight="1">
      <c r="A293" s="17" t="s">
        <v>179</v>
      </c>
      <c r="B293" s="18" t="s">
        <v>12</v>
      </c>
      <c r="C293" s="19" t="s">
        <v>1535</v>
      </c>
      <c r="D293" s="20" t="s">
        <v>1536</v>
      </c>
      <c r="E293" s="21" t="s">
        <v>11</v>
      </c>
      <c r="F293" s="20" t="s">
        <v>311</v>
      </c>
      <c r="G293" s="20" t="s">
        <v>1537</v>
      </c>
      <c r="H293" s="20" t="s">
        <v>157</v>
      </c>
      <c r="I293" s="20" t="s">
        <v>133</v>
      </c>
      <c r="J293" s="20" t="s">
        <v>1538</v>
      </c>
      <c r="K293" s="20" t="s">
        <v>562</v>
      </c>
      <c r="L293" s="22">
        <v>9000.0</v>
      </c>
      <c r="M293" s="28">
        <v>6000.0</v>
      </c>
      <c r="N293" s="24">
        <v>6000.0</v>
      </c>
      <c r="O293" s="25">
        <f t="shared" si="65"/>
        <v>0.015</v>
      </c>
      <c r="P293" s="26">
        <f t="shared" ref="P293:P296" si="66">sum(L293-N293)</f>
        <v>3000</v>
      </c>
      <c r="Q293" s="26">
        <f t="shared" si="2"/>
        <v>-7000</v>
      </c>
      <c r="R293" s="20"/>
      <c r="S293" s="20"/>
      <c r="T293" s="20"/>
      <c r="U293" s="20"/>
      <c r="V293" s="20"/>
    </row>
    <row r="294" ht="12.75" customHeight="1">
      <c r="A294" s="17" t="s">
        <v>223</v>
      </c>
      <c r="B294" s="18" t="s">
        <v>12</v>
      </c>
      <c r="C294" s="19" t="s">
        <v>1539</v>
      </c>
      <c r="D294" s="20" t="s">
        <v>1540</v>
      </c>
      <c r="E294" s="21" t="s">
        <v>13</v>
      </c>
      <c r="F294" s="20" t="s">
        <v>333</v>
      </c>
      <c r="G294" s="20" t="s">
        <v>1541</v>
      </c>
      <c r="H294" s="20" t="s">
        <v>189</v>
      </c>
      <c r="I294" s="20" t="s">
        <v>1010</v>
      </c>
      <c r="J294" s="20" t="s">
        <v>545</v>
      </c>
      <c r="K294" s="20" t="s">
        <v>1542</v>
      </c>
      <c r="L294" s="22">
        <v>9000.0</v>
      </c>
      <c r="M294" s="23" t="s">
        <v>1543</v>
      </c>
      <c r="N294" s="24">
        <v>54000.0</v>
      </c>
      <c r="O294" s="25">
        <f t="shared" si="65"/>
        <v>0.001666666667</v>
      </c>
      <c r="P294" s="26">
        <f t="shared" si="66"/>
        <v>-45000</v>
      </c>
      <c r="Q294" s="26">
        <f t="shared" si="2"/>
        <v>-55000</v>
      </c>
      <c r="R294" s="20"/>
      <c r="S294" s="20"/>
      <c r="T294" s="20"/>
      <c r="U294" s="20"/>
      <c r="V294" s="20"/>
    </row>
    <row r="295" ht="12.75" customHeight="1">
      <c r="A295" s="17" t="s">
        <v>235</v>
      </c>
      <c r="B295" s="18" t="s">
        <v>12</v>
      </c>
      <c r="C295" s="19" t="s">
        <v>1544</v>
      </c>
      <c r="D295" s="20" t="s">
        <v>1545</v>
      </c>
      <c r="E295" s="21" t="s">
        <v>11</v>
      </c>
      <c r="F295" s="20" t="s">
        <v>311</v>
      </c>
      <c r="G295" s="20" t="s">
        <v>1546</v>
      </c>
      <c r="H295" s="20" t="s">
        <v>328</v>
      </c>
      <c r="I295" s="20" t="s">
        <v>737</v>
      </c>
      <c r="J295" s="20" t="s">
        <v>551</v>
      </c>
      <c r="K295" s="20" t="s">
        <v>1338</v>
      </c>
      <c r="L295" s="22">
        <v>9000.0</v>
      </c>
      <c r="M295" s="28">
        <v>16000.0</v>
      </c>
      <c r="N295" s="24">
        <v>16000.0</v>
      </c>
      <c r="O295" s="25">
        <f t="shared" si="65"/>
        <v>0.005625</v>
      </c>
      <c r="P295" s="26">
        <f t="shared" si="66"/>
        <v>-7000</v>
      </c>
      <c r="Q295" s="26">
        <f t="shared" si="2"/>
        <v>-17000</v>
      </c>
      <c r="R295" s="20"/>
      <c r="S295" s="20"/>
      <c r="T295" s="20"/>
      <c r="U295" s="20"/>
      <c r="V295" s="20"/>
    </row>
    <row r="296" ht="12.75" customHeight="1">
      <c r="A296" s="18" t="s">
        <v>239</v>
      </c>
      <c r="B296" s="21" t="s">
        <v>17</v>
      </c>
      <c r="C296" s="21">
        <v>946.0</v>
      </c>
      <c r="D296" s="20" t="str">
        <f>CONCATENATE(A296," x ", G296)</f>
        <v>Starman (GB) x Roseisarose (IRE)</v>
      </c>
      <c r="E296" s="21" t="s">
        <v>11</v>
      </c>
      <c r="F296" s="21" t="s">
        <v>717</v>
      </c>
      <c r="G296" s="21" t="s">
        <v>1547</v>
      </c>
      <c r="H296" s="20"/>
      <c r="I296" s="20"/>
      <c r="J296" s="21" t="s">
        <v>1548</v>
      </c>
      <c r="K296" s="21" t="s">
        <v>1379</v>
      </c>
      <c r="L296" s="37">
        <v>9000.0</v>
      </c>
      <c r="M296" s="20"/>
      <c r="N296" s="24">
        <v>10000.0</v>
      </c>
      <c r="O296" s="25"/>
      <c r="P296" s="26">
        <f t="shared" si="66"/>
        <v>-1000</v>
      </c>
      <c r="Q296" s="26">
        <f t="shared" si="2"/>
        <v>-11000</v>
      </c>
      <c r="R296" s="20"/>
      <c r="S296" s="20"/>
      <c r="T296" s="20"/>
      <c r="U296" s="20"/>
      <c r="V296" s="20"/>
    </row>
    <row r="297" ht="12.75" customHeight="1">
      <c r="A297" s="33" t="s">
        <v>239</v>
      </c>
      <c r="B297" s="21" t="s">
        <v>17</v>
      </c>
      <c r="C297" s="34">
        <v>573.0</v>
      </c>
      <c r="D297" s="20" t="s">
        <v>1549</v>
      </c>
      <c r="E297" s="21" t="s">
        <v>13</v>
      </c>
      <c r="F297" s="35" t="s">
        <v>697</v>
      </c>
      <c r="G297" s="35" t="s">
        <v>1550</v>
      </c>
      <c r="H297" s="20"/>
      <c r="I297" s="20"/>
      <c r="J297" s="35" t="s">
        <v>1551</v>
      </c>
      <c r="K297" s="35" t="s">
        <v>1552</v>
      </c>
      <c r="L297" s="22">
        <v>9000.0</v>
      </c>
      <c r="M297" s="36"/>
      <c r="N297" s="24">
        <v>10000.0</v>
      </c>
      <c r="O297" s="25">
        <f t="shared" ref="O297:O301" si="67">sum(L297/N297/100)</f>
        <v>0.009</v>
      </c>
      <c r="P297" s="26">
        <v>3000.0</v>
      </c>
      <c r="Q297" s="26">
        <f t="shared" si="2"/>
        <v>-11000</v>
      </c>
      <c r="R297" s="20"/>
      <c r="S297" s="20"/>
      <c r="T297" s="20"/>
      <c r="U297" s="20"/>
      <c r="V297" s="20"/>
    </row>
    <row r="298" ht="12.75" customHeight="1">
      <c r="A298" s="17" t="s">
        <v>251</v>
      </c>
      <c r="B298" s="18" t="s">
        <v>12</v>
      </c>
      <c r="C298" s="19" t="s">
        <v>1553</v>
      </c>
      <c r="D298" s="20" t="s">
        <v>1554</v>
      </c>
      <c r="E298" s="21" t="s">
        <v>11</v>
      </c>
      <c r="F298" s="20" t="s">
        <v>311</v>
      </c>
      <c r="G298" s="20" t="s">
        <v>1555</v>
      </c>
      <c r="H298" s="20" t="s">
        <v>459</v>
      </c>
      <c r="I298" s="20" t="s">
        <v>328</v>
      </c>
      <c r="J298" s="20" t="s">
        <v>407</v>
      </c>
      <c r="K298" s="20" t="s">
        <v>743</v>
      </c>
      <c r="L298" s="22">
        <v>9000.0</v>
      </c>
      <c r="M298" s="28">
        <v>30000.0</v>
      </c>
      <c r="N298" s="24">
        <v>30000.0</v>
      </c>
      <c r="O298" s="25">
        <f t="shared" si="67"/>
        <v>0.003</v>
      </c>
      <c r="P298" s="26">
        <f t="shared" ref="P298:P307" si="68">sum(L298-N298)</f>
        <v>-21000</v>
      </c>
      <c r="Q298" s="26">
        <f t="shared" si="2"/>
        <v>-31000</v>
      </c>
      <c r="R298" s="20"/>
      <c r="S298" s="20"/>
      <c r="T298" s="20"/>
      <c r="U298" s="20"/>
      <c r="V298" s="20"/>
    </row>
    <row r="299" ht="12.75" customHeight="1">
      <c r="A299" s="17" t="s">
        <v>263</v>
      </c>
      <c r="B299" s="18" t="s">
        <v>14</v>
      </c>
      <c r="C299" s="19" t="s">
        <v>1556</v>
      </c>
      <c r="D299" s="20" t="s">
        <v>1557</v>
      </c>
      <c r="E299" s="21" t="s">
        <v>11</v>
      </c>
      <c r="F299" s="20" t="s">
        <v>311</v>
      </c>
      <c r="G299" s="20" t="s">
        <v>1558</v>
      </c>
      <c r="H299" s="20" t="s">
        <v>737</v>
      </c>
      <c r="I299" s="20" t="s">
        <v>1559</v>
      </c>
      <c r="J299" s="20" t="s">
        <v>757</v>
      </c>
      <c r="K299" s="20" t="s">
        <v>1560</v>
      </c>
      <c r="L299" s="22">
        <v>9000.0</v>
      </c>
      <c r="M299" s="23" t="s">
        <v>1304</v>
      </c>
      <c r="N299" s="24">
        <v>7200.0</v>
      </c>
      <c r="O299" s="25">
        <f t="shared" si="67"/>
        <v>0.0125</v>
      </c>
      <c r="P299" s="26">
        <f t="shared" si="68"/>
        <v>1800</v>
      </c>
      <c r="Q299" s="26">
        <f t="shared" si="2"/>
        <v>-8200</v>
      </c>
      <c r="R299" s="20"/>
      <c r="S299" s="20"/>
      <c r="T299" s="20"/>
      <c r="U299" s="20"/>
      <c r="V299" s="20"/>
    </row>
    <row r="300" ht="12.75" customHeight="1">
      <c r="A300" s="17" t="s">
        <v>277</v>
      </c>
      <c r="B300" s="18" t="s">
        <v>12</v>
      </c>
      <c r="C300" s="19" t="s">
        <v>1561</v>
      </c>
      <c r="D300" s="20" t="s">
        <v>1562</v>
      </c>
      <c r="E300" s="21" t="s">
        <v>11</v>
      </c>
      <c r="F300" s="20" t="s">
        <v>358</v>
      </c>
      <c r="G300" s="20" t="s">
        <v>1563</v>
      </c>
      <c r="H300" s="20" t="s">
        <v>459</v>
      </c>
      <c r="I300" s="20" t="s">
        <v>537</v>
      </c>
      <c r="J300" s="20" t="s">
        <v>1564</v>
      </c>
      <c r="K300" s="20" t="s">
        <v>1565</v>
      </c>
      <c r="L300" s="22">
        <v>9000.0</v>
      </c>
      <c r="M300" s="28">
        <v>10000.0</v>
      </c>
      <c r="N300" s="24">
        <v>10000.0</v>
      </c>
      <c r="O300" s="25">
        <f t="shared" si="67"/>
        <v>0.009</v>
      </c>
      <c r="P300" s="26">
        <f t="shared" si="68"/>
        <v>-1000</v>
      </c>
      <c r="Q300" s="26">
        <f t="shared" si="2"/>
        <v>-11000</v>
      </c>
      <c r="R300" s="20"/>
      <c r="S300" s="20"/>
      <c r="T300" s="20"/>
      <c r="U300" s="20"/>
      <c r="V300" s="20"/>
    </row>
    <row r="301" ht="12.75" customHeight="1">
      <c r="A301" s="17" t="s">
        <v>213</v>
      </c>
      <c r="B301" s="18" t="s">
        <v>12</v>
      </c>
      <c r="C301" s="19" t="s">
        <v>1566</v>
      </c>
      <c r="D301" s="20" t="s">
        <v>1567</v>
      </c>
      <c r="E301" s="21" t="s">
        <v>13</v>
      </c>
      <c r="F301" s="20" t="s">
        <v>311</v>
      </c>
      <c r="G301" s="20" t="s">
        <v>1568</v>
      </c>
      <c r="H301" s="20" t="s">
        <v>950</v>
      </c>
      <c r="I301" s="20" t="s">
        <v>1184</v>
      </c>
      <c r="J301" s="20" t="s">
        <v>782</v>
      </c>
      <c r="K301" s="20" t="s">
        <v>343</v>
      </c>
      <c r="L301" s="22">
        <v>9500.0</v>
      </c>
      <c r="M301" s="28">
        <v>25000.0</v>
      </c>
      <c r="N301" s="24">
        <v>25000.0</v>
      </c>
      <c r="O301" s="25">
        <f t="shared" si="67"/>
        <v>0.0038</v>
      </c>
      <c r="P301" s="26">
        <f t="shared" si="68"/>
        <v>-15500</v>
      </c>
      <c r="Q301" s="26">
        <f t="shared" si="2"/>
        <v>-25500</v>
      </c>
      <c r="R301" s="20"/>
      <c r="S301" s="20"/>
      <c r="T301" s="20"/>
      <c r="U301" s="20"/>
      <c r="V301" s="20"/>
    </row>
    <row r="302" ht="12.75" customHeight="1">
      <c r="A302" s="18" t="s">
        <v>23</v>
      </c>
      <c r="B302" s="21" t="s">
        <v>17</v>
      </c>
      <c r="C302" s="21">
        <v>979.0</v>
      </c>
      <c r="D302" s="20" t="str">
        <f>CONCATENATE(A302," x ", G302)</f>
        <v>Alkumait (GB) x Sou Anguillarina (IRE)</v>
      </c>
      <c r="E302" s="21" t="s">
        <v>13</v>
      </c>
      <c r="F302" s="21" t="s">
        <v>717</v>
      </c>
      <c r="G302" s="21" t="s">
        <v>1569</v>
      </c>
      <c r="H302" s="20"/>
      <c r="I302" s="20"/>
      <c r="J302" s="21" t="s">
        <v>919</v>
      </c>
      <c r="K302" s="21" t="s">
        <v>1570</v>
      </c>
      <c r="L302" s="37">
        <v>10000.0</v>
      </c>
      <c r="M302" s="20"/>
      <c r="N302" s="24">
        <v>5000.0</v>
      </c>
      <c r="O302" s="25"/>
      <c r="P302" s="26">
        <f t="shared" si="68"/>
        <v>5000</v>
      </c>
      <c r="Q302" s="26">
        <f t="shared" si="2"/>
        <v>-5000</v>
      </c>
      <c r="R302" s="20"/>
      <c r="S302" s="20"/>
      <c r="T302" s="20"/>
      <c r="U302" s="20"/>
      <c r="V302" s="20"/>
    </row>
    <row r="303" ht="12.75" customHeight="1">
      <c r="A303" s="17" t="s">
        <v>23</v>
      </c>
      <c r="B303" s="18" t="s">
        <v>12</v>
      </c>
      <c r="C303" s="19" t="s">
        <v>1571</v>
      </c>
      <c r="D303" s="20" t="s">
        <v>1572</v>
      </c>
      <c r="E303" s="21" t="s">
        <v>11</v>
      </c>
      <c r="F303" s="20" t="s">
        <v>311</v>
      </c>
      <c r="G303" s="20" t="s">
        <v>1573</v>
      </c>
      <c r="H303" s="20" t="s">
        <v>223</v>
      </c>
      <c r="I303" s="20" t="s">
        <v>654</v>
      </c>
      <c r="J303" s="20" t="s">
        <v>1574</v>
      </c>
      <c r="K303" s="20" t="s">
        <v>1575</v>
      </c>
      <c r="L303" s="22">
        <v>10000.0</v>
      </c>
      <c r="M303" s="28">
        <v>5000.0</v>
      </c>
      <c r="N303" s="24">
        <v>5000.0</v>
      </c>
      <c r="O303" s="25">
        <f t="shared" ref="O303:O305" si="69">sum(L303/N303/100)</f>
        <v>0.02</v>
      </c>
      <c r="P303" s="26">
        <f t="shared" si="68"/>
        <v>5000</v>
      </c>
      <c r="Q303" s="26">
        <f t="shared" si="2"/>
        <v>-5000</v>
      </c>
      <c r="R303" s="20"/>
      <c r="S303" s="20"/>
      <c r="T303" s="20"/>
      <c r="U303" s="20"/>
      <c r="V303" s="20"/>
    </row>
    <row r="304" ht="12.75" customHeight="1">
      <c r="A304" s="17" t="s">
        <v>29</v>
      </c>
      <c r="B304" s="18" t="s">
        <v>12</v>
      </c>
      <c r="C304" s="19" t="s">
        <v>1576</v>
      </c>
      <c r="D304" s="20" t="s">
        <v>1577</v>
      </c>
      <c r="E304" s="21" t="s">
        <v>13</v>
      </c>
      <c r="F304" s="20" t="s">
        <v>311</v>
      </c>
      <c r="G304" s="20" t="s">
        <v>1578</v>
      </c>
      <c r="H304" s="20" t="s">
        <v>157</v>
      </c>
      <c r="I304" s="20" t="s">
        <v>16</v>
      </c>
      <c r="J304" s="20" t="s">
        <v>1141</v>
      </c>
      <c r="K304" s="20" t="s">
        <v>802</v>
      </c>
      <c r="L304" s="22">
        <v>10000.0</v>
      </c>
      <c r="M304" s="23" t="s">
        <v>669</v>
      </c>
      <c r="N304" s="24">
        <v>15000.0</v>
      </c>
      <c r="O304" s="25">
        <f t="shared" si="69"/>
        <v>0.006666666667</v>
      </c>
      <c r="P304" s="26">
        <f t="shared" si="68"/>
        <v>-5000</v>
      </c>
      <c r="Q304" s="26">
        <f t="shared" si="2"/>
        <v>-15000</v>
      </c>
      <c r="R304" s="20"/>
      <c r="S304" s="20"/>
      <c r="T304" s="20"/>
      <c r="U304" s="20"/>
      <c r="V304" s="20"/>
    </row>
    <row r="305" ht="12.75" customHeight="1">
      <c r="A305" s="17" t="s">
        <v>33</v>
      </c>
      <c r="B305" s="18" t="s">
        <v>14</v>
      </c>
      <c r="C305" s="19" t="s">
        <v>1579</v>
      </c>
      <c r="D305" s="20" t="s">
        <v>1580</v>
      </c>
      <c r="E305" s="21" t="s">
        <v>11</v>
      </c>
      <c r="F305" s="20" t="s">
        <v>311</v>
      </c>
      <c r="G305" s="20" t="s">
        <v>1581</v>
      </c>
      <c r="H305" s="20" t="s">
        <v>459</v>
      </c>
      <c r="I305" s="20" t="s">
        <v>1582</v>
      </c>
      <c r="J305" s="20" t="s">
        <v>1088</v>
      </c>
      <c r="K305" s="20" t="s">
        <v>819</v>
      </c>
      <c r="L305" s="22">
        <v>10000.0</v>
      </c>
      <c r="M305" s="28">
        <v>17500.0</v>
      </c>
      <c r="N305" s="24">
        <v>17500.0</v>
      </c>
      <c r="O305" s="25">
        <f t="shared" si="69"/>
        <v>0.005714285714</v>
      </c>
      <c r="P305" s="26">
        <f t="shared" si="68"/>
        <v>-7500</v>
      </c>
      <c r="Q305" s="26">
        <f t="shared" si="2"/>
        <v>-17500</v>
      </c>
      <c r="R305" s="20"/>
      <c r="S305" s="20"/>
      <c r="T305" s="20"/>
      <c r="U305" s="20"/>
      <c r="V305" s="20"/>
    </row>
    <row r="306" ht="12.75" customHeight="1">
      <c r="A306" s="18" t="s">
        <v>47</v>
      </c>
      <c r="B306" s="21" t="s">
        <v>17</v>
      </c>
      <c r="C306" s="21">
        <v>942.0</v>
      </c>
      <c r="D306" s="20" t="str">
        <f>CONCATENATE(A306," x ", G306)</f>
        <v>Bungle Inthejungle (GB) x Rohesia (GB)</v>
      </c>
      <c r="E306" s="21" t="s">
        <v>11</v>
      </c>
      <c r="F306" s="21" t="s">
        <v>717</v>
      </c>
      <c r="G306" s="21" t="s">
        <v>1583</v>
      </c>
      <c r="H306" s="20"/>
      <c r="I306" s="20"/>
      <c r="J306" s="21" t="s">
        <v>814</v>
      </c>
      <c r="K306" s="21" t="s">
        <v>1584</v>
      </c>
      <c r="L306" s="37">
        <v>10000.0</v>
      </c>
      <c r="M306" s="20"/>
      <c r="N306" s="26">
        <v>7500.0</v>
      </c>
      <c r="O306" s="25"/>
      <c r="P306" s="26">
        <f t="shared" si="68"/>
        <v>2500</v>
      </c>
      <c r="Q306" s="26">
        <f t="shared" si="2"/>
        <v>-7500</v>
      </c>
      <c r="R306" s="20"/>
      <c r="S306" s="20"/>
      <c r="T306" s="20"/>
      <c r="U306" s="20"/>
      <c r="V306" s="20"/>
    </row>
    <row r="307" ht="12.75" customHeight="1">
      <c r="A307" s="17" t="s">
        <v>47</v>
      </c>
      <c r="B307" s="18" t="s">
        <v>12</v>
      </c>
      <c r="C307" s="19" t="s">
        <v>1585</v>
      </c>
      <c r="D307" s="20" t="s">
        <v>1586</v>
      </c>
      <c r="E307" s="21" t="s">
        <v>13</v>
      </c>
      <c r="F307" s="20" t="s">
        <v>358</v>
      </c>
      <c r="G307" s="20" t="s">
        <v>1587</v>
      </c>
      <c r="H307" s="20" t="s">
        <v>393</v>
      </c>
      <c r="I307" s="20" t="s">
        <v>1588</v>
      </c>
      <c r="J307" s="20" t="s">
        <v>1589</v>
      </c>
      <c r="K307" s="20" t="s">
        <v>1590</v>
      </c>
      <c r="L307" s="22">
        <v>10000.0</v>
      </c>
      <c r="M307" s="28">
        <v>7500.0</v>
      </c>
      <c r="N307" s="26">
        <v>7500.0</v>
      </c>
      <c r="O307" s="25">
        <f t="shared" ref="O307:O308" si="70">sum(L307/N307/100)</f>
        <v>0.01333333333</v>
      </c>
      <c r="P307" s="26">
        <f t="shared" si="68"/>
        <v>2500</v>
      </c>
      <c r="Q307" s="26">
        <f t="shared" si="2"/>
        <v>-7500</v>
      </c>
      <c r="R307" s="20"/>
      <c r="S307" s="20"/>
      <c r="T307" s="20"/>
      <c r="U307" s="20"/>
      <c r="V307" s="20"/>
    </row>
    <row r="308" ht="12.75" customHeight="1">
      <c r="A308" s="33" t="s">
        <v>59</v>
      </c>
      <c r="B308" s="21" t="s">
        <v>17</v>
      </c>
      <c r="C308" s="34">
        <v>673.0</v>
      </c>
      <c r="D308" s="20" t="s">
        <v>1591</v>
      </c>
      <c r="E308" s="21" t="s">
        <v>11</v>
      </c>
      <c r="F308" s="35" t="s">
        <v>311</v>
      </c>
      <c r="G308" s="35" t="s">
        <v>1592</v>
      </c>
      <c r="H308" s="20"/>
      <c r="I308" s="20"/>
      <c r="J308" s="35" t="s">
        <v>348</v>
      </c>
      <c r="K308" s="35" t="s">
        <v>1338</v>
      </c>
      <c r="L308" s="22">
        <v>10000.0</v>
      </c>
      <c r="M308" s="36"/>
      <c r="N308" s="24">
        <v>30000.0</v>
      </c>
      <c r="O308" s="25">
        <f t="shared" si="70"/>
        <v>0.003333333333</v>
      </c>
      <c r="P308" s="26">
        <v>3000.0</v>
      </c>
      <c r="Q308" s="26">
        <f t="shared" si="2"/>
        <v>-30000</v>
      </c>
      <c r="R308" s="20"/>
      <c r="S308" s="20"/>
      <c r="T308" s="20"/>
      <c r="U308" s="20"/>
      <c r="V308" s="20"/>
    </row>
    <row r="309" ht="12.75" customHeight="1">
      <c r="A309" s="18" t="s">
        <v>67</v>
      </c>
      <c r="B309" s="21" t="s">
        <v>17</v>
      </c>
      <c r="C309" s="21">
        <v>874.0</v>
      </c>
      <c r="D309" s="20" t="str">
        <f>CONCATENATE(A309," x ", G309)</f>
        <v>Cotai Glory (GB) x Mnemonic Alexander (IRE)</v>
      </c>
      <c r="E309" s="21" t="s">
        <v>13</v>
      </c>
      <c r="F309" s="21" t="s">
        <v>717</v>
      </c>
      <c r="G309" s="21" t="s">
        <v>1593</v>
      </c>
      <c r="H309" s="20"/>
      <c r="I309" s="20"/>
      <c r="J309" s="21" t="s">
        <v>1594</v>
      </c>
      <c r="K309" s="21" t="s">
        <v>1595</v>
      </c>
      <c r="L309" s="37">
        <v>10000.0</v>
      </c>
      <c r="M309" s="20"/>
      <c r="N309" s="24">
        <v>12500.0</v>
      </c>
      <c r="O309" s="25"/>
      <c r="P309" s="26">
        <f t="shared" ref="P309:P310" si="71">sum(L309-N309)</f>
        <v>-2500</v>
      </c>
      <c r="Q309" s="26">
        <f t="shared" si="2"/>
        <v>-12500</v>
      </c>
      <c r="R309" s="20"/>
      <c r="S309" s="20"/>
      <c r="T309" s="20"/>
      <c r="U309" s="20"/>
      <c r="V309" s="20"/>
    </row>
    <row r="310" ht="12.75" customHeight="1">
      <c r="A310" s="17" t="s">
        <v>69</v>
      </c>
      <c r="B310" s="18" t="s">
        <v>14</v>
      </c>
      <c r="C310" s="19" t="s">
        <v>1596</v>
      </c>
      <c r="D310" s="20" t="s">
        <v>1597</v>
      </c>
      <c r="E310" s="21" t="s">
        <v>11</v>
      </c>
      <c r="F310" s="20" t="s">
        <v>311</v>
      </c>
      <c r="G310" s="20" t="s">
        <v>1598</v>
      </c>
      <c r="H310" s="20" t="s">
        <v>157</v>
      </c>
      <c r="I310" s="20" t="s">
        <v>1446</v>
      </c>
      <c r="J310" s="20" t="s">
        <v>1599</v>
      </c>
      <c r="K310" s="20" t="s">
        <v>1600</v>
      </c>
      <c r="L310" s="22">
        <v>10000.0</v>
      </c>
      <c r="M310" s="27">
        <v>5500.0</v>
      </c>
      <c r="N310" s="26">
        <v>5500.0</v>
      </c>
      <c r="O310" s="25">
        <f t="shared" ref="O310:O311" si="72">sum(L310/N310/100)</f>
        <v>0.01818181818</v>
      </c>
      <c r="P310" s="26">
        <f t="shared" si="71"/>
        <v>4500</v>
      </c>
      <c r="Q310" s="26">
        <f t="shared" si="2"/>
        <v>-5500</v>
      </c>
      <c r="R310" s="20"/>
      <c r="S310" s="20"/>
      <c r="T310" s="20"/>
      <c r="U310" s="20"/>
      <c r="V310" s="20"/>
    </row>
    <row r="311" ht="12.75" customHeight="1">
      <c r="A311" s="33" t="s">
        <v>91</v>
      </c>
      <c r="B311" s="21" t="s">
        <v>17</v>
      </c>
      <c r="C311" s="34">
        <v>644.0</v>
      </c>
      <c r="D311" s="20" t="s">
        <v>1601</v>
      </c>
      <c r="E311" s="21" t="s">
        <v>11</v>
      </c>
      <c r="F311" s="35" t="s">
        <v>311</v>
      </c>
      <c r="G311" s="35" t="s">
        <v>1602</v>
      </c>
      <c r="H311" s="20"/>
      <c r="I311" s="20"/>
      <c r="J311" s="35" t="s">
        <v>624</v>
      </c>
      <c r="K311" s="35" t="s">
        <v>1061</v>
      </c>
      <c r="L311" s="22">
        <v>10000.0</v>
      </c>
      <c r="M311" s="36"/>
      <c r="N311" s="26">
        <v>5000.0</v>
      </c>
      <c r="O311" s="25">
        <f t="shared" si="72"/>
        <v>0.02</v>
      </c>
      <c r="P311" s="26">
        <v>3000.0</v>
      </c>
      <c r="Q311" s="26">
        <f t="shared" si="2"/>
        <v>-5000</v>
      </c>
      <c r="R311" s="20"/>
      <c r="S311" s="20"/>
      <c r="T311" s="20"/>
      <c r="U311" s="20"/>
      <c r="V311" s="20"/>
    </row>
    <row r="312" ht="12.75" customHeight="1">
      <c r="A312" s="18" t="s">
        <v>113</v>
      </c>
      <c r="B312" s="21" t="s">
        <v>17</v>
      </c>
      <c r="C312" s="21">
        <v>952.0</v>
      </c>
      <c r="D312" s="20" t="str">
        <f>CONCATENATE(A312," x ", G312)</f>
        <v>Gleneagles (IRE) x Saturn Girl (IRE)</v>
      </c>
      <c r="E312" s="21" t="s">
        <v>13</v>
      </c>
      <c r="F312" s="21" t="s">
        <v>853</v>
      </c>
      <c r="G312" s="21" t="s">
        <v>1603</v>
      </c>
      <c r="H312" s="20"/>
      <c r="I312" s="20"/>
      <c r="J312" s="21" t="s">
        <v>1342</v>
      </c>
      <c r="K312" s="21" t="s">
        <v>316</v>
      </c>
      <c r="L312" s="37">
        <v>10000.0</v>
      </c>
      <c r="M312" s="20"/>
      <c r="N312" s="26">
        <v>17500.0</v>
      </c>
      <c r="O312" s="25"/>
      <c r="P312" s="26">
        <f t="shared" ref="P312:P317" si="73">sum(L312-N312)</f>
        <v>-7500</v>
      </c>
      <c r="Q312" s="26">
        <f t="shared" si="2"/>
        <v>-17500</v>
      </c>
      <c r="R312" s="20"/>
      <c r="S312" s="20"/>
      <c r="T312" s="20"/>
      <c r="U312" s="20"/>
      <c r="V312" s="20"/>
    </row>
    <row r="313" ht="12.75" customHeight="1">
      <c r="A313" s="17" t="s">
        <v>113</v>
      </c>
      <c r="B313" s="18" t="s">
        <v>12</v>
      </c>
      <c r="C313" s="19" t="s">
        <v>1604</v>
      </c>
      <c r="D313" s="20" t="s">
        <v>1605</v>
      </c>
      <c r="E313" s="21" t="s">
        <v>11</v>
      </c>
      <c r="F313" s="20" t="s">
        <v>311</v>
      </c>
      <c r="G313" s="20" t="s">
        <v>1606</v>
      </c>
      <c r="H313" s="20" t="s">
        <v>459</v>
      </c>
      <c r="I313" s="20" t="s">
        <v>328</v>
      </c>
      <c r="J313" s="20" t="s">
        <v>1088</v>
      </c>
      <c r="K313" s="20" t="s">
        <v>1607</v>
      </c>
      <c r="L313" s="22">
        <v>10000.0</v>
      </c>
      <c r="M313" s="28">
        <v>17500.0</v>
      </c>
      <c r="N313" s="24">
        <v>17500.0</v>
      </c>
      <c r="O313" s="25">
        <f t="shared" ref="O313:O318" si="74">sum(L313/N313/100)</f>
        <v>0.005714285714</v>
      </c>
      <c r="P313" s="26">
        <f t="shared" si="73"/>
        <v>-7500</v>
      </c>
      <c r="Q313" s="26">
        <f t="shared" si="2"/>
        <v>-17500</v>
      </c>
      <c r="R313" s="20"/>
      <c r="S313" s="20"/>
      <c r="T313" s="20"/>
      <c r="U313" s="20"/>
      <c r="V313" s="20"/>
    </row>
    <row r="314" ht="12.75" customHeight="1">
      <c r="A314" s="17" t="s">
        <v>133</v>
      </c>
      <c r="B314" s="18" t="s">
        <v>12</v>
      </c>
      <c r="C314" s="19" t="s">
        <v>1608</v>
      </c>
      <c r="D314" s="20" t="s">
        <v>1609</v>
      </c>
      <c r="E314" s="21" t="s">
        <v>11</v>
      </c>
      <c r="F314" s="20" t="s">
        <v>311</v>
      </c>
      <c r="G314" s="20" t="s">
        <v>1610</v>
      </c>
      <c r="H314" s="20" t="s">
        <v>1611</v>
      </c>
      <c r="I314" s="20" t="s">
        <v>89</v>
      </c>
      <c r="J314" s="20" t="s">
        <v>673</v>
      </c>
      <c r="K314" s="20" t="s">
        <v>1612</v>
      </c>
      <c r="L314" s="22">
        <v>10000.0</v>
      </c>
      <c r="M314" s="23" t="s">
        <v>443</v>
      </c>
      <c r="N314" s="24">
        <v>12000.0</v>
      </c>
      <c r="O314" s="25">
        <f t="shared" si="74"/>
        <v>0.008333333333</v>
      </c>
      <c r="P314" s="26">
        <f t="shared" si="73"/>
        <v>-2000</v>
      </c>
      <c r="Q314" s="26">
        <f t="shared" si="2"/>
        <v>-12000</v>
      </c>
      <c r="R314" s="20"/>
      <c r="S314" s="20"/>
      <c r="T314" s="20"/>
      <c r="U314" s="20"/>
      <c r="V314" s="20"/>
    </row>
    <row r="315" ht="12.75" customHeight="1">
      <c r="A315" s="17" t="s">
        <v>139</v>
      </c>
      <c r="B315" s="18" t="s">
        <v>12</v>
      </c>
      <c r="C315" s="19" t="s">
        <v>1613</v>
      </c>
      <c r="D315" s="20" t="s">
        <v>1614</v>
      </c>
      <c r="E315" s="21" t="s">
        <v>11</v>
      </c>
      <c r="F315" s="20" t="s">
        <v>311</v>
      </c>
      <c r="G315" s="20" t="s">
        <v>1615</v>
      </c>
      <c r="H315" s="20" t="s">
        <v>141</v>
      </c>
      <c r="I315" s="20" t="s">
        <v>336</v>
      </c>
      <c r="J315" s="20" t="s">
        <v>924</v>
      </c>
      <c r="K315" s="20" t="s">
        <v>343</v>
      </c>
      <c r="L315" s="22">
        <v>10000.0</v>
      </c>
      <c r="M315" s="28">
        <v>5000.0</v>
      </c>
      <c r="N315" s="24">
        <v>5000.0</v>
      </c>
      <c r="O315" s="25">
        <f t="shared" si="74"/>
        <v>0.02</v>
      </c>
      <c r="P315" s="26">
        <f t="shared" si="73"/>
        <v>5000</v>
      </c>
      <c r="Q315" s="26">
        <f t="shared" si="2"/>
        <v>-5000</v>
      </c>
      <c r="R315" s="20"/>
      <c r="S315" s="20"/>
      <c r="T315" s="20"/>
      <c r="U315" s="20"/>
      <c r="V315" s="20"/>
    </row>
    <row r="316" ht="12.75" customHeight="1">
      <c r="A316" s="17" t="s">
        <v>147</v>
      </c>
      <c r="B316" s="18" t="s">
        <v>12</v>
      </c>
      <c r="C316" s="19" t="s">
        <v>1616</v>
      </c>
      <c r="D316" s="20" t="s">
        <v>1617</v>
      </c>
      <c r="E316" s="21" t="s">
        <v>13</v>
      </c>
      <c r="F316" s="20" t="s">
        <v>311</v>
      </c>
      <c r="G316" s="20" t="s">
        <v>1618</v>
      </c>
      <c r="H316" s="20" t="s">
        <v>891</v>
      </c>
      <c r="I316" s="20" t="s">
        <v>327</v>
      </c>
      <c r="J316" s="20" t="s">
        <v>968</v>
      </c>
      <c r="K316" s="20" t="s">
        <v>1619</v>
      </c>
      <c r="L316" s="22">
        <v>10000.0</v>
      </c>
      <c r="M316" s="23" t="s">
        <v>1620</v>
      </c>
      <c r="N316" s="24">
        <v>18000.0</v>
      </c>
      <c r="O316" s="25">
        <f t="shared" si="74"/>
        <v>0.005555555556</v>
      </c>
      <c r="P316" s="26">
        <f t="shared" si="73"/>
        <v>-8000</v>
      </c>
      <c r="Q316" s="26">
        <f t="shared" si="2"/>
        <v>-18000</v>
      </c>
      <c r="R316" s="20"/>
      <c r="S316" s="20"/>
      <c r="T316" s="20"/>
      <c r="U316" s="20"/>
      <c r="V316" s="20"/>
    </row>
    <row r="317" ht="12.75" customHeight="1">
      <c r="A317" s="17" t="s">
        <v>155</v>
      </c>
      <c r="B317" s="18" t="s">
        <v>14</v>
      </c>
      <c r="C317" s="19" t="s">
        <v>1621</v>
      </c>
      <c r="D317" s="20" t="s">
        <v>1622</v>
      </c>
      <c r="E317" s="21" t="s">
        <v>13</v>
      </c>
      <c r="F317" s="20" t="s">
        <v>311</v>
      </c>
      <c r="G317" s="20" t="s">
        <v>1623</v>
      </c>
      <c r="H317" s="20" t="s">
        <v>157</v>
      </c>
      <c r="I317" s="20" t="s">
        <v>1624</v>
      </c>
      <c r="J317" s="20" t="s">
        <v>436</v>
      </c>
      <c r="K317" s="20" t="s">
        <v>902</v>
      </c>
      <c r="L317" s="22">
        <v>10000.0</v>
      </c>
      <c r="M317" s="28">
        <v>15000.0</v>
      </c>
      <c r="N317" s="24">
        <v>15000.0</v>
      </c>
      <c r="O317" s="25">
        <f t="shared" si="74"/>
        <v>0.006666666667</v>
      </c>
      <c r="P317" s="26">
        <f t="shared" si="73"/>
        <v>-5000</v>
      </c>
      <c r="Q317" s="26">
        <f t="shared" si="2"/>
        <v>-15000</v>
      </c>
      <c r="R317" s="20"/>
      <c r="S317" s="20"/>
      <c r="T317" s="20"/>
      <c r="U317" s="20"/>
      <c r="V317" s="20"/>
    </row>
    <row r="318" ht="12.75" customHeight="1">
      <c r="A318" s="33" t="s">
        <v>163</v>
      </c>
      <c r="B318" s="21" t="s">
        <v>17</v>
      </c>
      <c r="C318" s="34">
        <v>670.0</v>
      </c>
      <c r="D318" s="20" t="s">
        <v>1625</v>
      </c>
      <c r="E318" s="21" t="s">
        <v>13</v>
      </c>
      <c r="F318" s="35" t="s">
        <v>311</v>
      </c>
      <c r="G318" s="35" t="s">
        <v>1626</v>
      </c>
      <c r="H318" s="20"/>
      <c r="I318" s="20"/>
      <c r="J318" s="35" t="s">
        <v>981</v>
      </c>
      <c r="K318" s="35" t="s">
        <v>1627</v>
      </c>
      <c r="L318" s="22">
        <v>10000.0</v>
      </c>
      <c r="M318" s="36"/>
      <c r="N318" s="26">
        <v>10200.0</v>
      </c>
      <c r="O318" s="25">
        <f t="shared" si="74"/>
        <v>0.009803921569</v>
      </c>
      <c r="P318" s="26">
        <v>3000.0</v>
      </c>
      <c r="Q318" s="26">
        <f t="shared" si="2"/>
        <v>-10200</v>
      </c>
      <c r="R318" s="20"/>
      <c r="S318" s="20"/>
      <c r="T318" s="20"/>
      <c r="U318" s="20"/>
      <c r="V318" s="20"/>
    </row>
    <row r="319" ht="12.75" customHeight="1">
      <c r="A319" s="18" t="s">
        <v>169</v>
      </c>
      <c r="B319" s="21" t="s">
        <v>17</v>
      </c>
      <c r="C319" s="21">
        <v>815.0</v>
      </c>
      <c r="D319" s="20" t="str">
        <f>CONCATENATE(A319," x ", G319)</f>
        <v>Make Believe (GB) x Kerry Gal (IRE)</v>
      </c>
      <c r="E319" s="21" t="s">
        <v>13</v>
      </c>
      <c r="F319" s="21" t="s">
        <v>717</v>
      </c>
      <c r="G319" s="21" t="s">
        <v>1628</v>
      </c>
      <c r="H319" s="20"/>
      <c r="I319" s="20"/>
      <c r="J319" s="21" t="s">
        <v>454</v>
      </c>
      <c r="K319" s="21" t="s">
        <v>1629</v>
      </c>
      <c r="L319" s="37">
        <v>10000.0</v>
      </c>
      <c r="M319" s="20"/>
      <c r="N319" s="24">
        <v>10000.0</v>
      </c>
      <c r="O319" s="25"/>
      <c r="P319" s="26">
        <f t="shared" ref="P319:P324" si="75">sum(L319-N319)</f>
        <v>0</v>
      </c>
      <c r="Q319" s="26">
        <f t="shared" si="2"/>
        <v>-10000</v>
      </c>
      <c r="R319" s="20"/>
      <c r="S319" s="20"/>
      <c r="T319" s="20"/>
      <c r="U319" s="20"/>
      <c r="V319" s="20"/>
    </row>
    <row r="320" ht="12.75" customHeight="1">
      <c r="A320" s="17" t="s">
        <v>173</v>
      </c>
      <c r="B320" s="18" t="s">
        <v>14</v>
      </c>
      <c r="C320" s="19" t="s">
        <v>1630</v>
      </c>
      <c r="D320" s="20" t="s">
        <v>1631</v>
      </c>
      <c r="E320" s="21" t="s">
        <v>13</v>
      </c>
      <c r="F320" s="20" t="s">
        <v>358</v>
      </c>
      <c r="G320" s="20" t="s">
        <v>1632</v>
      </c>
      <c r="H320" s="20" t="s">
        <v>16</v>
      </c>
      <c r="I320" s="20" t="s">
        <v>617</v>
      </c>
      <c r="J320" s="20" t="s">
        <v>668</v>
      </c>
      <c r="K320" s="20" t="s">
        <v>1633</v>
      </c>
      <c r="L320" s="22">
        <v>10000.0</v>
      </c>
      <c r="M320" s="28">
        <v>50000.0</v>
      </c>
      <c r="N320" s="24">
        <v>50000.0</v>
      </c>
      <c r="O320" s="25">
        <f t="shared" ref="O320:O322" si="76">sum(L320/N320/100)</f>
        <v>0.002</v>
      </c>
      <c r="P320" s="26">
        <f t="shared" si="75"/>
        <v>-40000</v>
      </c>
      <c r="Q320" s="26">
        <f t="shared" si="2"/>
        <v>-50000</v>
      </c>
      <c r="R320" s="20"/>
      <c r="S320" s="20"/>
      <c r="T320" s="20"/>
      <c r="U320" s="20"/>
      <c r="V320" s="20"/>
    </row>
    <row r="321" ht="12.75" customHeight="1">
      <c r="A321" s="17" t="s">
        <v>187</v>
      </c>
      <c r="B321" s="18" t="s">
        <v>12</v>
      </c>
      <c r="C321" s="19" t="s">
        <v>1634</v>
      </c>
      <c r="D321" s="20" t="s">
        <v>1635</v>
      </c>
      <c r="E321" s="21" t="s">
        <v>11</v>
      </c>
      <c r="F321" s="20" t="s">
        <v>311</v>
      </c>
      <c r="G321" s="20" t="s">
        <v>1636</v>
      </c>
      <c r="H321" s="20" t="s">
        <v>327</v>
      </c>
      <c r="I321" s="20" t="s">
        <v>141</v>
      </c>
      <c r="J321" s="20" t="s">
        <v>1023</v>
      </c>
      <c r="K321" s="20" t="s">
        <v>1542</v>
      </c>
      <c r="L321" s="22">
        <v>10000.0</v>
      </c>
      <c r="M321" s="28">
        <v>150000.0</v>
      </c>
      <c r="N321" s="24">
        <v>150000.0</v>
      </c>
      <c r="O321" s="25">
        <f t="shared" si="76"/>
        <v>0.0006666666667</v>
      </c>
      <c r="P321" s="26">
        <f t="shared" si="75"/>
        <v>-140000</v>
      </c>
      <c r="Q321" s="26">
        <f t="shared" si="2"/>
        <v>-150000</v>
      </c>
      <c r="R321" s="20"/>
      <c r="S321" s="20"/>
      <c r="T321" s="20"/>
      <c r="U321" s="20"/>
      <c r="V321" s="20"/>
    </row>
    <row r="322" ht="12.75" customHeight="1">
      <c r="A322" s="17" t="s">
        <v>195</v>
      </c>
      <c r="B322" s="18" t="s">
        <v>12</v>
      </c>
      <c r="C322" s="19" t="s">
        <v>1637</v>
      </c>
      <c r="D322" s="20" t="s">
        <v>1638</v>
      </c>
      <c r="E322" s="21" t="s">
        <v>11</v>
      </c>
      <c r="F322" s="20" t="s">
        <v>311</v>
      </c>
      <c r="G322" s="20" t="s">
        <v>1639</v>
      </c>
      <c r="H322" s="20" t="s">
        <v>161</v>
      </c>
      <c r="I322" s="20" t="s">
        <v>189</v>
      </c>
      <c r="J322" s="20" t="s">
        <v>705</v>
      </c>
      <c r="K322" s="20" t="s">
        <v>533</v>
      </c>
      <c r="L322" s="22">
        <v>10000.0</v>
      </c>
      <c r="M322" s="28">
        <v>10000.0</v>
      </c>
      <c r="N322" s="24">
        <v>10000.0</v>
      </c>
      <c r="O322" s="25">
        <f t="shared" si="76"/>
        <v>0.01</v>
      </c>
      <c r="P322" s="26">
        <f t="shared" si="75"/>
        <v>0</v>
      </c>
      <c r="Q322" s="26">
        <f t="shared" si="2"/>
        <v>-10000</v>
      </c>
      <c r="R322" s="20"/>
      <c r="S322" s="20"/>
      <c r="T322" s="20"/>
      <c r="U322" s="20"/>
      <c r="V322" s="20"/>
    </row>
    <row r="323" ht="12.75" customHeight="1">
      <c r="A323" s="18" t="s">
        <v>201</v>
      </c>
      <c r="B323" s="21" t="s">
        <v>17</v>
      </c>
      <c r="C323" s="39">
        <v>760.0</v>
      </c>
      <c r="D323" s="21" t="s">
        <v>1640</v>
      </c>
      <c r="E323" s="21" t="s">
        <v>13</v>
      </c>
      <c r="F323" s="21" t="s">
        <v>358</v>
      </c>
      <c r="G323" s="21" t="s">
        <v>1641</v>
      </c>
      <c r="H323" s="20"/>
      <c r="I323" s="20"/>
      <c r="J323" s="21" t="s">
        <v>1642</v>
      </c>
      <c r="K323" s="21" t="s">
        <v>1061</v>
      </c>
      <c r="L323" s="40">
        <v>10000.0</v>
      </c>
      <c r="M323" s="36"/>
      <c r="N323" s="26">
        <v>12500.0</v>
      </c>
      <c r="O323" s="20"/>
      <c r="P323" s="26">
        <f t="shared" si="75"/>
        <v>-2500</v>
      </c>
      <c r="Q323" s="26">
        <f t="shared" si="2"/>
        <v>-12500</v>
      </c>
      <c r="R323" s="20"/>
      <c r="S323" s="20"/>
      <c r="T323" s="20"/>
      <c r="U323" s="20"/>
      <c r="V323" s="20"/>
    </row>
    <row r="324" ht="12.75" customHeight="1">
      <c r="A324" s="18" t="s">
        <v>207</v>
      </c>
      <c r="B324" s="21" t="s">
        <v>17</v>
      </c>
      <c r="C324" s="21">
        <v>993.0</v>
      </c>
      <c r="D324" s="20" t="str">
        <f>CONCATENATE(A324," x ", G324)</f>
        <v>Recoletos (FR) x Survived (GB)</v>
      </c>
      <c r="E324" s="21" t="s">
        <v>11</v>
      </c>
      <c r="F324" s="21" t="s">
        <v>717</v>
      </c>
      <c r="G324" s="21" t="s">
        <v>1643</v>
      </c>
      <c r="H324" s="20"/>
      <c r="I324" s="20"/>
      <c r="J324" s="21" t="s">
        <v>705</v>
      </c>
      <c r="K324" s="21" t="s">
        <v>939</v>
      </c>
      <c r="L324" s="37">
        <v>10000.0</v>
      </c>
      <c r="M324" s="20"/>
      <c r="N324" s="38">
        <v>4000.0</v>
      </c>
      <c r="O324" s="25"/>
      <c r="P324" s="26">
        <f t="shared" si="75"/>
        <v>6000</v>
      </c>
      <c r="Q324" s="26">
        <f t="shared" si="2"/>
        <v>-4000</v>
      </c>
      <c r="R324" s="20"/>
      <c r="S324" s="20"/>
      <c r="T324" s="20"/>
      <c r="U324" s="20"/>
      <c r="V324" s="20"/>
    </row>
    <row r="325" ht="12.75" customHeight="1">
      <c r="A325" s="33" t="s">
        <v>213</v>
      </c>
      <c r="B325" s="21" t="s">
        <v>17</v>
      </c>
      <c r="C325" s="34">
        <v>586.0</v>
      </c>
      <c r="D325" s="20" t="s">
        <v>1644</v>
      </c>
      <c r="E325" s="21" t="s">
        <v>13</v>
      </c>
      <c r="F325" s="35" t="s">
        <v>697</v>
      </c>
      <c r="G325" s="35" t="s">
        <v>1645</v>
      </c>
      <c r="H325" s="20"/>
      <c r="I325" s="20"/>
      <c r="J325" s="35" t="s">
        <v>968</v>
      </c>
      <c r="K325" s="35" t="s">
        <v>989</v>
      </c>
      <c r="L325" s="22">
        <v>10000.0</v>
      </c>
      <c r="M325" s="36"/>
      <c r="N325" s="26">
        <v>25000.0</v>
      </c>
      <c r="O325" s="25">
        <f t="shared" ref="O325:O331" si="77">sum(L325/N325/100)</f>
        <v>0.004</v>
      </c>
      <c r="P325" s="26">
        <v>3000.0</v>
      </c>
      <c r="Q325" s="26">
        <f t="shared" si="2"/>
        <v>-25000</v>
      </c>
      <c r="R325" s="20"/>
      <c r="S325" s="20"/>
      <c r="T325" s="20"/>
      <c r="U325" s="20"/>
      <c r="V325" s="20"/>
    </row>
    <row r="326" ht="12.75" customHeight="1">
      <c r="A326" s="17" t="s">
        <v>213</v>
      </c>
      <c r="B326" s="18" t="s">
        <v>14</v>
      </c>
      <c r="C326" s="19" t="s">
        <v>1646</v>
      </c>
      <c r="D326" s="20" t="s">
        <v>1647</v>
      </c>
      <c r="E326" s="21" t="s">
        <v>11</v>
      </c>
      <c r="F326" s="20" t="s">
        <v>311</v>
      </c>
      <c r="G326" s="20" t="s">
        <v>1648</v>
      </c>
      <c r="H326" s="20" t="s">
        <v>950</v>
      </c>
      <c r="I326" s="20" t="s">
        <v>1336</v>
      </c>
      <c r="J326" s="20" t="s">
        <v>1649</v>
      </c>
      <c r="K326" s="20" t="s">
        <v>343</v>
      </c>
      <c r="L326" s="22">
        <v>10000.0</v>
      </c>
      <c r="M326" s="28">
        <v>25000.0</v>
      </c>
      <c r="N326" s="24">
        <v>25000.0</v>
      </c>
      <c r="O326" s="25">
        <f t="shared" si="77"/>
        <v>0.004</v>
      </c>
      <c r="P326" s="26">
        <f t="shared" ref="P326:P328" si="78">sum(L326-N326)</f>
        <v>-15000</v>
      </c>
      <c r="Q326" s="26">
        <f t="shared" si="2"/>
        <v>-25000</v>
      </c>
      <c r="R326" s="20"/>
      <c r="S326" s="20"/>
      <c r="T326" s="20"/>
      <c r="U326" s="20"/>
      <c r="V326" s="20"/>
    </row>
    <row r="327" ht="12.75" customHeight="1">
      <c r="A327" s="17" t="s">
        <v>225</v>
      </c>
      <c r="B327" s="18" t="s">
        <v>12</v>
      </c>
      <c r="C327" s="19" t="s">
        <v>1650</v>
      </c>
      <c r="D327" s="20" t="s">
        <v>1651</v>
      </c>
      <c r="E327" s="21" t="s">
        <v>11</v>
      </c>
      <c r="F327" s="20" t="s">
        <v>422</v>
      </c>
      <c r="G327" s="20" t="s">
        <v>1652</v>
      </c>
      <c r="H327" s="20" t="s">
        <v>327</v>
      </c>
      <c r="I327" s="20" t="s">
        <v>1653</v>
      </c>
      <c r="J327" s="20" t="s">
        <v>924</v>
      </c>
      <c r="K327" s="20" t="s">
        <v>1368</v>
      </c>
      <c r="L327" s="22">
        <v>10000.0</v>
      </c>
      <c r="M327" s="28">
        <v>27500.0</v>
      </c>
      <c r="N327" s="24">
        <v>27500.0</v>
      </c>
      <c r="O327" s="25">
        <f t="shared" si="77"/>
        <v>0.003636363636</v>
      </c>
      <c r="P327" s="26">
        <f t="shared" si="78"/>
        <v>-17500</v>
      </c>
      <c r="Q327" s="26">
        <f t="shared" si="2"/>
        <v>-27500</v>
      </c>
      <c r="R327" s="20"/>
      <c r="S327" s="20"/>
      <c r="T327" s="20"/>
      <c r="U327" s="20"/>
      <c r="V327" s="20"/>
    </row>
    <row r="328" ht="12.75" customHeight="1">
      <c r="A328" s="17" t="s">
        <v>233</v>
      </c>
      <c r="B328" s="18" t="s">
        <v>14</v>
      </c>
      <c r="C328" s="19" t="s">
        <v>1654</v>
      </c>
      <c r="D328" s="20" t="s">
        <v>1655</v>
      </c>
      <c r="E328" s="21" t="s">
        <v>13</v>
      </c>
      <c r="F328" s="20" t="s">
        <v>358</v>
      </c>
      <c r="G328" s="20" t="s">
        <v>1656</v>
      </c>
      <c r="H328" s="20" t="s">
        <v>227</v>
      </c>
      <c r="I328" s="20" t="s">
        <v>958</v>
      </c>
      <c r="J328" s="20" t="s">
        <v>1023</v>
      </c>
      <c r="K328" s="20" t="s">
        <v>1657</v>
      </c>
      <c r="L328" s="22">
        <v>10000.0</v>
      </c>
      <c r="M328" s="28">
        <v>25000.0</v>
      </c>
      <c r="N328" s="24">
        <v>25000.0</v>
      </c>
      <c r="O328" s="25">
        <f t="shared" si="77"/>
        <v>0.004</v>
      </c>
      <c r="P328" s="26">
        <f t="shared" si="78"/>
        <v>-15000</v>
      </c>
      <c r="Q328" s="26">
        <f t="shared" si="2"/>
        <v>-25000</v>
      </c>
      <c r="R328" s="20"/>
      <c r="S328" s="20"/>
      <c r="T328" s="20"/>
      <c r="U328" s="20"/>
      <c r="V328" s="20"/>
    </row>
    <row r="329" ht="12.75" customHeight="1">
      <c r="A329" s="33" t="s">
        <v>239</v>
      </c>
      <c r="B329" s="21" t="s">
        <v>17</v>
      </c>
      <c r="C329" s="34">
        <v>563.0</v>
      </c>
      <c r="D329" s="20" t="s">
        <v>1658</v>
      </c>
      <c r="E329" s="21" t="s">
        <v>13</v>
      </c>
      <c r="F329" s="35" t="s">
        <v>697</v>
      </c>
      <c r="G329" s="35" t="s">
        <v>1659</v>
      </c>
      <c r="H329" s="20"/>
      <c r="I329" s="20"/>
      <c r="J329" s="35" t="s">
        <v>1660</v>
      </c>
      <c r="K329" s="35" t="s">
        <v>1661</v>
      </c>
      <c r="L329" s="22">
        <v>10000.0</v>
      </c>
      <c r="M329" s="36"/>
      <c r="N329" s="24">
        <v>10000.0</v>
      </c>
      <c r="O329" s="25">
        <f t="shared" si="77"/>
        <v>0.01</v>
      </c>
      <c r="P329" s="26">
        <v>3000.0</v>
      </c>
      <c r="Q329" s="26">
        <f t="shared" si="2"/>
        <v>-10000</v>
      </c>
      <c r="R329" s="20"/>
      <c r="S329" s="20"/>
      <c r="T329" s="20"/>
      <c r="U329" s="20"/>
      <c r="V329" s="20"/>
    </row>
    <row r="330" ht="12.75" customHeight="1">
      <c r="A330" s="18" t="s">
        <v>249</v>
      </c>
      <c r="B330" s="21" t="s">
        <v>17</v>
      </c>
      <c r="C330" s="39">
        <v>569.0</v>
      </c>
      <c r="D330" s="20" t="s">
        <v>1662</v>
      </c>
      <c r="E330" s="21" t="s">
        <v>13</v>
      </c>
      <c r="F330" s="21" t="s">
        <v>697</v>
      </c>
      <c r="G330" s="21" t="s">
        <v>1663</v>
      </c>
      <c r="H330" s="20"/>
      <c r="I330" s="20"/>
      <c r="J330" s="21" t="s">
        <v>1664</v>
      </c>
      <c r="K330" s="21" t="s">
        <v>1177</v>
      </c>
      <c r="L330" s="22">
        <v>10000.0</v>
      </c>
      <c r="M330" s="36"/>
      <c r="N330" s="26">
        <v>17500.0</v>
      </c>
      <c r="O330" s="25">
        <f t="shared" si="77"/>
        <v>0.005714285714</v>
      </c>
      <c r="P330" s="26">
        <f t="shared" ref="P330:P332" si="79">sum(L330-N330)</f>
        <v>-7500</v>
      </c>
      <c r="Q330" s="26">
        <f t="shared" si="2"/>
        <v>-17500</v>
      </c>
      <c r="R330" s="20"/>
      <c r="S330" s="20"/>
      <c r="T330" s="20"/>
      <c r="U330" s="20"/>
      <c r="V330" s="20"/>
    </row>
    <row r="331" ht="12.75" customHeight="1">
      <c r="A331" s="17" t="s">
        <v>251</v>
      </c>
      <c r="B331" s="18" t="s">
        <v>12</v>
      </c>
      <c r="C331" s="19" t="s">
        <v>1665</v>
      </c>
      <c r="D331" s="20" t="s">
        <v>1666</v>
      </c>
      <c r="E331" s="21" t="s">
        <v>13</v>
      </c>
      <c r="F331" s="20" t="s">
        <v>311</v>
      </c>
      <c r="G331" s="20" t="s">
        <v>1667</v>
      </c>
      <c r="H331" s="20" t="s">
        <v>459</v>
      </c>
      <c r="I331" s="20" t="s">
        <v>37</v>
      </c>
      <c r="J331" s="20" t="s">
        <v>1668</v>
      </c>
      <c r="K331" s="20" t="s">
        <v>1669</v>
      </c>
      <c r="L331" s="22">
        <v>10000.0</v>
      </c>
      <c r="M331" s="28">
        <v>30000.0</v>
      </c>
      <c r="N331" s="24">
        <v>30000.0</v>
      </c>
      <c r="O331" s="25">
        <f t="shared" si="77"/>
        <v>0.003333333333</v>
      </c>
      <c r="P331" s="26">
        <f t="shared" si="79"/>
        <v>-20000</v>
      </c>
      <c r="Q331" s="26">
        <f t="shared" si="2"/>
        <v>-30000</v>
      </c>
      <c r="R331" s="20"/>
      <c r="S331" s="20"/>
      <c r="T331" s="20"/>
      <c r="U331" s="20"/>
      <c r="V331" s="20"/>
    </row>
    <row r="332" ht="12.75" customHeight="1">
      <c r="A332" s="18" t="s">
        <v>257</v>
      </c>
      <c r="B332" s="21" t="s">
        <v>17</v>
      </c>
      <c r="C332" s="21">
        <v>854.0</v>
      </c>
      <c r="D332" s="20" t="str">
        <f>CONCATENATE(A332," x ", G332)</f>
        <v>Time Test (GB) x Malinka (IRE)</v>
      </c>
      <c r="E332" s="21" t="s">
        <v>11</v>
      </c>
      <c r="F332" s="21" t="s">
        <v>717</v>
      </c>
      <c r="G332" s="21" t="s">
        <v>1670</v>
      </c>
      <c r="H332" s="20"/>
      <c r="I332" s="20"/>
      <c r="J332" s="21" t="s">
        <v>1589</v>
      </c>
      <c r="K332" s="21" t="s">
        <v>1671</v>
      </c>
      <c r="L332" s="37">
        <v>10000.0</v>
      </c>
      <c r="M332" s="20"/>
      <c r="N332" s="26">
        <f>VLOOKUP(A332,'Sale Lots'!$A$2:$N$1084,14)</f>
        <v>12500</v>
      </c>
      <c r="O332" s="25"/>
      <c r="P332" s="26">
        <f t="shared" si="79"/>
        <v>-2500</v>
      </c>
      <c r="Q332" s="26">
        <f t="shared" si="2"/>
        <v>-12500</v>
      </c>
      <c r="R332" s="20"/>
      <c r="S332" s="20"/>
      <c r="T332" s="20"/>
      <c r="U332" s="20"/>
      <c r="V332" s="20"/>
    </row>
    <row r="333" ht="12.75" customHeight="1">
      <c r="A333" s="17" t="s">
        <v>277</v>
      </c>
      <c r="B333" s="18" t="s">
        <v>12</v>
      </c>
      <c r="C333" s="19" t="s">
        <v>1672</v>
      </c>
      <c r="D333" s="20" t="s">
        <v>1673</v>
      </c>
      <c r="E333" s="21" t="s">
        <v>11</v>
      </c>
      <c r="F333" s="20" t="s">
        <v>358</v>
      </c>
      <c r="G333" s="20" t="s">
        <v>1674</v>
      </c>
      <c r="H333" s="20" t="s">
        <v>459</v>
      </c>
      <c r="I333" s="20" t="s">
        <v>393</v>
      </c>
      <c r="J333" s="20" t="s">
        <v>1675</v>
      </c>
      <c r="K333" s="20" t="s">
        <v>1676</v>
      </c>
      <c r="L333" s="22">
        <v>10000.0</v>
      </c>
      <c r="M333" s="28">
        <v>10000.0</v>
      </c>
      <c r="N333" s="24">
        <v>10000.0</v>
      </c>
      <c r="O333" s="25">
        <f t="shared" ref="O333:O335" si="80">sum(L333/N333/100)</f>
        <v>0.01</v>
      </c>
      <c r="P333" s="26">
        <f t="shared" ref="P333:P334" si="81">sum(L333-N333)+0.01</f>
        <v>0.01</v>
      </c>
      <c r="Q333" s="26">
        <f t="shared" si="2"/>
        <v>-10000</v>
      </c>
      <c r="R333" s="20"/>
      <c r="S333" s="20"/>
      <c r="T333" s="20"/>
      <c r="U333" s="20"/>
      <c r="V333" s="20"/>
    </row>
    <row r="334" ht="12.75" customHeight="1">
      <c r="A334" s="17" t="s">
        <v>289</v>
      </c>
      <c r="B334" s="18" t="s">
        <v>12</v>
      </c>
      <c r="C334" s="19" t="s">
        <v>1677</v>
      </c>
      <c r="D334" s="20" t="s">
        <v>1678</v>
      </c>
      <c r="E334" s="21" t="s">
        <v>11</v>
      </c>
      <c r="F334" s="20" t="s">
        <v>311</v>
      </c>
      <c r="G334" s="20" t="s">
        <v>1679</v>
      </c>
      <c r="H334" s="20" t="s">
        <v>217</v>
      </c>
      <c r="I334" s="20" t="s">
        <v>1680</v>
      </c>
      <c r="J334" s="20" t="s">
        <v>1342</v>
      </c>
      <c r="K334" s="20" t="s">
        <v>1681</v>
      </c>
      <c r="L334" s="22">
        <v>10000.0</v>
      </c>
      <c r="M334" s="28">
        <v>10000.0</v>
      </c>
      <c r="N334" s="24">
        <v>10000.0</v>
      </c>
      <c r="O334" s="25">
        <f t="shared" si="80"/>
        <v>0.01</v>
      </c>
      <c r="P334" s="26">
        <f t="shared" si="81"/>
        <v>0.01</v>
      </c>
      <c r="Q334" s="26">
        <f t="shared" si="2"/>
        <v>-10000</v>
      </c>
      <c r="R334" s="20"/>
      <c r="S334" s="20"/>
      <c r="T334" s="20"/>
      <c r="U334" s="20"/>
      <c r="V334" s="20"/>
    </row>
    <row r="335" ht="12.75" customHeight="1">
      <c r="A335" s="33" t="s">
        <v>16</v>
      </c>
      <c r="B335" s="21" t="s">
        <v>17</v>
      </c>
      <c r="C335" s="34">
        <v>702.0</v>
      </c>
      <c r="D335" s="20" t="s">
        <v>1682</v>
      </c>
      <c r="E335" s="21" t="s">
        <v>13</v>
      </c>
      <c r="F335" s="35" t="s">
        <v>311</v>
      </c>
      <c r="G335" s="35">
        <v>2023.0</v>
      </c>
      <c r="H335" s="20"/>
      <c r="I335" s="20"/>
      <c r="J335" s="35" t="s">
        <v>454</v>
      </c>
      <c r="K335" s="35" t="s">
        <v>1683</v>
      </c>
      <c r="L335" s="22">
        <v>10500.0</v>
      </c>
      <c r="M335" s="36"/>
      <c r="N335" s="26">
        <v>25000.0</v>
      </c>
      <c r="O335" s="25">
        <f t="shared" si="80"/>
        <v>0.0042</v>
      </c>
      <c r="P335" s="26">
        <v>3000.0</v>
      </c>
      <c r="Q335" s="26">
        <f t="shared" si="2"/>
        <v>-24500</v>
      </c>
      <c r="R335" s="20"/>
      <c r="S335" s="20"/>
      <c r="T335" s="20"/>
      <c r="U335" s="20"/>
      <c r="V335" s="20"/>
    </row>
    <row r="336" ht="12.75" customHeight="1">
      <c r="A336" s="18" t="s">
        <v>47</v>
      </c>
      <c r="B336" s="21" t="s">
        <v>17</v>
      </c>
      <c r="C336" s="21">
        <v>824.0</v>
      </c>
      <c r="D336" s="20" t="str">
        <f>CONCATENATE(A336," x ", G336)</f>
        <v>Bungle Inthejungle (GB) x Kristal Xenia (IRE)</v>
      </c>
      <c r="E336" s="21" t="s">
        <v>13</v>
      </c>
      <c r="F336" s="21" t="s">
        <v>717</v>
      </c>
      <c r="G336" s="21" t="s">
        <v>1684</v>
      </c>
      <c r="H336" s="20"/>
      <c r="I336" s="20"/>
      <c r="J336" s="21" t="s">
        <v>624</v>
      </c>
      <c r="K336" s="21" t="s">
        <v>1177</v>
      </c>
      <c r="L336" s="37">
        <v>10500.0</v>
      </c>
      <c r="M336" s="20"/>
      <c r="N336" s="26">
        <v>7500.0</v>
      </c>
      <c r="O336" s="25"/>
      <c r="P336" s="26">
        <f t="shared" ref="P336:P343" si="82">sum(L336-N336)</f>
        <v>3000</v>
      </c>
      <c r="Q336" s="26">
        <f t="shared" si="2"/>
        <v>-7000</v>
      </c>
      <c r="R336" s="20"/>
      <c r="S336" s="20"/>
      <c r="T336" s="20"/>
      <c r="U336" s="20"/>
      <c r="V336" s="20"/>
    </row>
    <row r="337" ht="12.75" customHeight="1">
      <c r="A337" s="17" t="s">
        <v>53</v>
      </c>
      <c r="B337" s="18" t="s">
        <v>14</v>
      </c>
      <c r="C337" s="19" t="s">
        <v>1685</v>
      </c>
      <c r="D337" s="20" t="s">
        <v>1686</v>
      </c>
      <c r="E337" s="21" t="s">
        <v>11</v>
      </c>
      <c r="F337" s="20" t="s">
        <v>311</v>
      </c>
      <c r="G337" s="20" t="s">
        <v>1687</v>
      </c>
      <c r="H337" s="20" t="s">
        <v>153</v>
      </c>
      <c r="I337" s="20" t="s">
        <v>1688</v>
      </c>
      <c r="J337" s="20" t="s">
        <v>407</v>
      </c>
      <c r="K337" s="20" t="s">
        <v>1689</v>
      </c>
      <c r="L337" s="22">
        <v>10500.0</v>
      </c>
      <c r="M337" s="28">
        <v>12500.0</v>
      </c>
      <c r="N337" s="24">
        <v>12500.0</v>
      </c>
      <c r="O337" s="25">
        <f t="shared" ref="O337:O339" si="83">sum(L337/N337/100)</f>
        <v>0.0084</v>
      </c>
      <c r="P337" s="26">
        <f t="shared" si="82"/>
        <v>-2000</v>
      </c>
      <c r="Q337" s="26">
        <f t="shared" si="2"/>
        <v>-12000</v>
      </c>
      <c r="R337" s="20"/>
      <c r="S337" s="20"/>
      <c r="T337" s="20"/>
      <c r="U337" s="20"/>
      <c r="V337" s="20"/>
    </row>
    <row r="338" ht="12.75" customHeight="1">
      <c r="A338" s="17" t="s">
        <v>139</v>
      </c>
      <c r="B338" s="18" t="s">
        <v>12</v>
      </c>
      <c r="C338" s="19" t="s">
        <v>1690</v>
      </c>
      <c r="D338" s="20" t="s">
        <v>1691</v>
      </c>
      <c r="E338" s="21" t="s">
        <v>13</v>
      </c>
      <c r="F338" s="20" t="s">
        <v>422</v>
      </c>
      <c r="G338" s="20" t="s">
        <v>1692</v>
      </c>
      <c r="H338" s="20" t="s">
        <v>141</v>
      </c>
      <c r="I338" s="20" t="s">
        <v>205</v>
      </c>
      <c r="J338" s="20" t="s">
        <v>723</v>
      </c>
      <c r="K338" s="20" t="s">
        <v>539</v>
      </c>
      <c r="L338" s="22">
        <v>10500.0</v>
      </c>
      <c r="M338" s="28">
        <v>5000.0</v>
      </c>
      <c r="N338" s="24">
        <v>5000.0</v>
      </c>
      <c r="O338" s="25">
        <f t="shared" si="83"/>
        <v>0.021</v>
      </c>
      <c r="P338" s="26">
        <f t="shared" si="82"/>
        <v>5500</v>
      </c>
      <c r="Q338" s="26">
        <f t="shared" si="2"/>
        <v>-4500</v>
      </c>
      <c r="R338" s="20"/>
      <c r="S338" s="20"/>
      <c r="T338" s="20"/>
      <c r="U338" s="20"/>
      <c r="V338" s="20"/>
    </row>
    <row r="339" ht="12.75" customHeight="1">
      <c r="A339" s="17" t="s">
        <v>277</v>
      </c>
      <c r="B339" s="18" t="s">
        <v>12</v>
      </c>
      <c r="C339" s="19" t="s">
        <v>1693</v>
      </c>
      <c r="D339" s="20" t="s">
        <v>1694</v>
      </c>
      <c r="E339" s="21" t="s">
        <v>11</v>
      </c>
      <c r="F339" s="20" t="s">
        <v>311</v>
      </c>
      <c r="G339" s="20" t="s">
        <v>1695</v>
      </c>
      <c r="H339" s="20" t="s">
        <v>459</v>
      </c>
      <c r="I339" s="20" t="s">
        <v>467</v>
      </c>
      <c r="J339" s="20" t="s">
        <v>468</v>
      </c>
      <c r="K339" s="20" t="s">
        <v>982</v>
      </c>
      <c r="L339" s="22">
        <v>10500.0</v>
      </c>
      <c r="M339" s="28">
        <v>10000.0</v>
      </c>
      <c r="N339" s="24">
        <v>10000.0</v>
      </c>
      <c r="O339" s="25">
        <f t="shared" si="83"/>
        <v>0.0105</v>
      </c>
      <c r="P339" s="26">
        <f t="shared" si="82"/>
        <v>500</v>
      </c>
      <c r="Q339" s="26">
        <f t="shared" si="2"/>
        <v>-9500</v>
      </c>
      <c r="R339" s="20"/>
      <c r="S339" s="20"/>
      <c r="T339" s="20"/>
      <c r="U339" s="20"/>
      <c r="V339" s="20"/>
    </row>
    <row r="340" ht="12.75" customHeight="1">
      <c r="A340" s="18" t="s">
        <v>23</v>
      </c>
      <c r="B340" s="21" t="s">
        <v>17</v>
      </c>
      <c r="C340" s="21">
        <v>932.0</v>
      </c>
      <c r="D340" s="20" t="str">
        <f>CONCATENATE(A340," x ", G340)</f>
        <v>Alkumait (GB) x Race In Focus (IRE)</v>
      </c>
      <c r="E340" s="21" t="s">
        <v>13</v>
      </c>
      <c r="F340" s="21" t="s">
        <v>717</v>
      </c>
      <c r="G340" s="21" t="s">
        <v>1696</v>
      </c>
      <c r="H340" s="20"/>
      <c r="I340" s="20"/>
      <c r="J340" s="21" t="s">
        <v>919</v>
      </c>
      <c r="K340" s="21" t="s">
        <v>1697</v>
      </c>
      <c r="L340" s="37">
        <v>11000.0</v>
      </c>
      <c r="M340" s="20"/>
      <c r="N340" s="24">
        <v>5000.0</v>
      </c>
      <c r="O340" s="25"/>
      <c r="P340" s="26">
        <f t="shared" si="82"/>
        <v>6000</v>
      </c>
      <c r="Q340" s="26">
        <f t="shared" si="2"/>
        <v>-4000</v>
      </c>
      <c r="R340" s="20"/>
      <c r="S340" s="20"/>
      <c r="T340" s="20"/>
      <c r="U340" s="20"/>
      <c r="V340" s="20"/>
    </row>
    <row r="341" ht="12.75" customHeight="1">
      <c r="A341" s="17" t="s">
        <v>29</v>
      </c>
      <c r="B341" s="18" t="s">
        <v>12</v>
      </c>
      <c r="C341" s="19" t="s">
        <v>1698</v>
      </c>
      <c r="D341" s="20" t="s">
        <v>1699</v>
      </c>
      <c r="E341" s="21" t="s">
        <v>13</v>
      </c>
      <c r="F341" s="20" t="s">
        <v>311</v>
      </c>
      <c r="G341" s="20" t="s">
        <v>1700</v>
      </c>
      <c r="H341" s="20" t="s">
        <v>157</v>
      </c>
      <c r="I341" s="20" t="s">
        <v>33</v>
      </c>
      <c r="J341" s="20" t="s">
        <v>911</v>
      </c>
      <c r="K341" s="20" t="s">
        <v>870</v>
      </c>
      <c r="L341" s="22">
        <v>11000.0</v>
      </c>
      <c r="M341" s="23" t="s">
        <v>669</v>
      </c>
      <c r="N341" s="24">
        <v>15000.0</v>
      </c>
      <c r="O341" s="25">
        <f t="shared" ref="O341:O348" si="84">sum(L341/N341/100)</f>
        <v>0.007333333333</v>
      </c>
      <c r="P341" s="26">
        <f t="shared" si="82"/>
        <v>-4000</v>
      </c>
      <c r="Q341" s="26">
        <f t="shared" si="2"/>
        <v>-14000</v>
      </c>
      <c r="R341" s="20"/>
      <c r="S341" s="20"/>
      <c r="T341" s="20"/>
      <c r="U341" s="20"/>
      <c r="V341" s="20"/>
    </row>
    <row r="342" ht="12.75" customHeight="1">
      <c r="A342" s="17" t="s">
        <v>31</v>
      </c>
      <c r="B342" s="18" t="s">
        <v>14</v>
      </c>
      <c r="C342" s="19" t="s">
        <v>1701</v>
      </c>
      <c r="D342" s="20" t="s">
        <v>1702</v>
      </c>
      <c r="E342" s="21" t="s">
        <v>13</v>
      </c>
      <c r="F342" s="20" t="s">
        <v>311</v>
      </c>
      <c r="G342" s="20" t="s">
        <v>1703</v>
      </c>
      <c r="H342" s="20" t="s">
        <v>187</v>
      </c>
      <c r="I342" s="20" t="s">
        <v>393</v>
      </c>
      <c r="J342" s="20" t="s">
        <v>383</v>
      </c>
      <c r="K342" s="20" t="s">
        <v>1704</v>
      </c>
      <c r="L342" s="22">
        <v>11000.0</v>
      </c>
      <c r="M342" s="28">
        <v>5000.0</v>
      </c>
      <c r="N342" s="24">
        <v>5000.0</v>
      </c>
      <c r="O342" s="25">
        <f t="shared" si="84"/>
        <v>0.022</v>
      </c>
      <c r="P342" s="26">
        <f t="shared" si="82"/>
        <v>6000</v>
      </c>
      <c r="Q342" s="26">
        <f t="shared" si="2"/>
        <v>-4000</v>
      </c>
      <c r="R342" s="20"/>
      <c r="S342" s="20"/>
      <c r="T342" s="20"/>
      <c r="U342" s="20"/>
      <c r="V342" s="20"/>
    </row>
    <row r="343" ht="12.75" customHeight="1">
      <c r="A343" s="17" t="s">
        <v>37</v>
      </c>
      <c r="B343" s="18" t="s">
        <v>12</v>
      </c>
      <c r="C343" s="19" t="s">
        <v>1705</v>
      </c>
      <c r="D343" s="20" t="s">
        <v>1706</v>
      </c>
      <c r="E343" s="21" t="s">
        <v>11</v>
      </c>
      <c r="F343" s="20" t="s">
        <v>311</v>
      </c>
      <c r="G343" s="20" t="s">
        <v>1707</v>
      </c>
      <c r="H343" s="20" t="s">
        <v>1498</v>
      </c>
      <c r="I343" s="20" t="s">
        <v>1708</v>
      </c>
      <c r="J343" s="20" t="s">
        <v>1709</v>
      </c>
      <c r="K343" s="20" t="s">
        <v>1710</v>
      </c>
      <c r="L343" s="22">
        <v>11000.0</v>
      </c>
      <c r="M343" s="28">
        <v>5000.0</v>
      </c>
      <c r="N343" s="24">
        <v>5000.0</v>
      </c>
      <c r="O343" s="25">
        <f t="shared" si="84"/>
        <v>0.022</v>
      </c>
      <c r="P343" s="26">
        <f t="shared" si="82"/>
        <v>6000</v>
      </c>
      <c r="Q343" s="26">
        <f t="shared" si="2"/>
        <v>-4000</v>
      </c>
      <c r="R343" s="20"/>
      <c r="S343" s="20"/>
      <c r="T343" s="20"/>
      <c r="U343" s="20"/>
      <c r="V343" s="20"/>
    </row>
    <row r="344" ht="12.75" customHeight="1">
      <c r="A344" s="33" t="s">
        <v>69</v>
      </c>
      <c r="B344" s="21" t="s">
        <v>17</v>
      </c>
      <c r="C344" s="34">
        <v>641.0</v>
      </c>
      <c r="D344" s="20" t="s">
        <v>1711</v>
      </c>
      <c r="E344" s="21" t="s">
        <v>11</v>
      </c>
      <c r="F344" s="35" t="s">
        <v>721</v>
      </c>
      <c r="G344" s="35" t="s">
        <v>1712</v>
      </c>
      <c r="H344" s="20"/>
      <c r="I344" s="20"/>
      <c r="J344" s="35" t="s">
        <v>510</v>
      </c>
      <c r="K344" s="35" t="s">
        <v>1713</v>
      </c>
      <c r="L344" s="22">
        <v>11000.0</v>
      </c>
      <c r="M344" s="36"/>
      <c r="N344" s="26">
        <v>5500.0</v>
      </c>
      <c r="O344" s="25">
        <f t="shared" si="84"/>
        <v>0.02</v>
      </c>
      <c r="P344" s="26">
        <v>3000.0</v>
      </c>
      <c r="Q344" s="26">
        <f t="shared" si="2"/>
        <v>-4500</v>
      </c>
      <c r="R344" s="20"/>
      <c r="S344" s="20"/>
      <c r="T344" s="20"/>
      <c r="U344" s="20"/>
      <c r="V344" s="20"/>
    </row>
    <row r="345" ht="12.75" customHeight="1">
      <c r="A345" s="17" t="s">
        <v>73</v>
      </c>
      <c r="B345" s="18" t="s">
        <v>12</v>
      </c>
      <c r="C345" s="19" t="s">
        <v>1714</v>
      </c>
      <c r="D345" s="20" t="s">
        <v>1715</v>
      </c>
      <c r="E345" s="21" t="s">
        <v>13</v>
      </c>
      <c r="F345" s="20" t="s">
        <v>311</v>
      </c>
      <c r="G345" s="20" t="s">
        <v>1716</v>
      </c>
      <c r="H345" s="20" t="s">
        <v>566</v>
      </c>
      <c r="I345" s="20" t="s">
        <v>1717</v>
      </c>
      <c r="J345" s="20" t="s">
        <v>407</v>
      </c>
      <c r="K345" s="20" t="s">
        <v>1718</v>
      </c>
      <c r="L345" s="22">
        <v>11000.0</v>
      </c>
      <c r="M345" s="27">
        <v>10000.0</v>
      </c>
      <c r="N345" s="31">
        <v>10000.0</v>
      </c>
      <c r="O345" s="25">
        <f t="shared" si="84"/>
        <v>0.011</v>
      </c>
      <c r="P345" s="26">
        <f t="shared" ref="P345:P368" si="85">sum(L345-N345)</f>
        <v>1000</v>
      </c>
      <c r="Q345" s="26">
        <f t="shared" si="2"/>
        <v>-9000</v>
      </c>
      <c r="R345" s="20"/>
      <c r="S345" s="20"/>
      <c r="T345" s="20"/>
      <c r="U345" s="20"/>
      <c r="V345" s="20"/>
    </row>
    <row r="346" ht="12.75" customHeight="1">
      <c r="A346" s="17" t="s">
        <v>83</v>
      </c>
      <c r="B346" s="18" t="s">
        <v>12</v>
      </c>
      <c r="C346" s="19" t="s">
        <v>1719</v>
      </c>
      <c r="D346" s="20" t="s">
        <v>1720</v>
      </c>
      <c r="E346" s="21" t="s">
        <v>11</v>
      </c>
      <c r="F346" s="20" t="s">
        <v>358</v>
      </c>
      <c r="G346" s="20" t="s">
        <v>1721</v>
      </c>
      <c r="H346" s="20" t="s">
        <v>577</v>
      </c>
      <c r="I346" s="20" t="s">
        <v>181</v>
      </c>
      <c r="J346" s="20" t="s">
        <v>1722</v>
      </c>
      <c r="K346" s="20" t="s">
        <v>363</v>
      </c>
      <c r="L346" s="22">
        <v>11000.0</v>
      </c>
      <c r="M346" s="23" t="s">
        <v>1723</v>
      </c>
      <c r="N346" s="24">
        <v>7800.0</v>
      </c>
      <c r="O346" s="25">
        <f t="shared" si="84"/>
        <v>0.0141025641</v>
      </c>
      <c r="P346" s="26">
        <f t="shared" si="85"/>
        <v>3200</v>
      </c>
      <c r="Q346" s="26">
        <f t="shared" si="2"/>
        <v>-6800</v>
      </c>
      <c r="R346" s="20"/>
      <c r="S346" s="20"/>
      <c r="T346" s="20"/>
      <c r="U346" s="20"/>
      <c r="V346" s="20"/>
    </row>
    <row r="347" ht="12.75" customHeight="1">
      <c r="A347" s="17" t="s">
        <v>91</v>
      </c>
      <c r="B347" s="18" t="s">
        <v>14</v>
      </c>
      <c r="C347" s="19" t="s">
        <v>1724</v>
      </c>
      <c r="D347" s="20" t="s">
        <v>1725</v>
      </c>
      <c r="E347" s="21" t="s">
        <v>11</v>
      </c>
      <c r="F347" s="20" t="s">
        <v>311</v>
      </c>
      <c r="G347" s="20" t="s">
        <v>1726</v>
      </c>
      <c r="H347" s="20" t="s">
        <v>335</v>
      </c>
      <c r="I347" s="20" t="s">
        <v>39</v>
      </c>
      <c r="J347" s="20" t="s">
        <v>624</v>
      </c>
      <c r="K347" s="20" t="s">
        <v>1727</v>
      </c>
      <c r="L347" s="22">
        <v>11000.0</v>
      </c>
      <c r="M347" s="28">
        <v>5000.0</v>
      </c>
      <c r="N347" s="24">
        <v>5000.0</v>
      </c>
      <c r="O347" s="25">
        <f t="shared" si="84"/>
        <v>0.022</v>
      </c>
      <c r="P347" s="26">
        <f t="shared" si="85"/>
        <v>6000</v>
      </c>
      <c r="Q347" s="26">
        <f t="shared" si="2"/>
        <v>-4000</v>
      </c>
      <c r="R347" s="20"/>
      <c r="S347" s="20"/>
      <c r="T347" s="20"/>
      <c r="U347" s="20"/>
      <c r="V347" s="20"/>
    </row>
    <row r="348" ht="12.75" customHeight="1">
      <c r="A348" s="17" t="s">
        <v>91</v>
      </c>
      <c r="B348" s="18" t="s">
        <v>12</v>
      </c>
      <c r="C348" s="19" t="s">
        <v>1728</v>
      </c>
      <c r="D348" s="20" t="s">
        <v>1729</v>
      </c>
      <c r="E348" s="21" t="s">
        <v>13</v>
      </c>
      <c r="F348" s="20" t="s">
        <v>311</v>
      </c>
      <c r="G348" s="20" t="s">
        <v>1730</v>
      </c>
      <c r="H348" s="20" t="s">
        <v>335</v>
      </c>
      <c r="I348" s="20" t="s">
        <v>1731</v>
      </c>
      <c r="J348" s="20" t="s">
        <v>490</v>
      </c>
      <c r="K348" s="20" t="s">
        <v>1732</v>
      </c>
      <c r="L348" s="22">
        <v>11000.0</v>
      </c>
      <c r="M348" s="28">
        <v>5000.0</v>
      </c>
      <c r="N348" s="24">
        <v>5000.0</v>
      </c>
      <c r="O348" s="25">
        <f t="shared" si="84"/>
        <v>0.022</v>
      </c>
      <c r="P348" s="26">
        <f t="shared" si="85"/>
        <v>6000</v>
      </c>
      <c r="Q348" s="26">
        <f t="shared" si="2"/>
        <v>-4000</v>
      </c>
      <c r="R348" s="20"/>
      <c r="S348" s="20"/>
      <c r="T348" s="20"/>
      <c r="U348" s="20"/>
      <c r="V348" s="20"/>
    </row>
    <row r="349" ht="12.75" customHeight="1">
      <c r="A349" s="18" t="s">
        <v>95</v>
      </c>
      <c r="B349" s="21" t="s">
        <v>17</v>
      </c>
      <c r="C349" s="39">
        <v>759.0</v>
      </c>
      <c r="D349" s="21" t="s">
        <v>1733</v>
      </c>
      <c r="E349" s="21" t="s">
        <v>11</v>
      </c>
      <c r="F349" s="21" t="s">
        <v>333</v>
      </c>
      <c r="G349" s="21" t="s">
        <v>1734</v>
      </c>
      <c r="H349" s="20"/>
      <c r="I349" s="20"/>
      <c r="J349" s="21" t="s">
        <v>1675</v>
      </c>
      <c r="K349" s="21" t="s">
        <v>1177</v>
      </c>
      <c r="L349" s="40">
        <v>11000.0</v>
      </c>
      <c r="M349" s="36"/>
      <c r="N349" s="26">
        <v>5000.0</v>
      </c>
      <c r="O349" s="20"/>
      <c r="P349" s="26">
        <f t="shared" si="85"/>
        <v>6000</v>
      </c>
      <c r="Q349" s="26">
        <f t="shared" si="2"/>
        <v>-4000</v>
      </c>
      <c r="R349" s="20"/>
      <c r="S349" s="20"/>
      <c r="T349" s="20"/>
      <c r="U349" s="20"/>
      <c r="V349" s="20"/>
    </row>
    <row r="350" ht="12.75" customHeight="1">
      <c r="A350" s="18" t="s">
        <v>107</v>
      </c>
      <c r="B350" s="21" t="s">
        <v>17</v>
      </c>
      <c r="C350" s="21">
        <v>896.0</v>
      </c>
      <c r="D350" s="20" t="str">
        <f>CONCATENATE(A350," x ", G350)</f>
        <v>Galileo Gold (GB) x Novel Fun (IRE)</v>
      </c>
      <c r="E350" s="21" t="s">
        <v>11</v>
      </c>
      <c r="F350" s="21" t="s">
        <v>853</v>
      </c>
      <c r="G350" s="21" t="s">
        <v>1735</v>
      </c>
      <c r="H350" s="20"/>
      <c r="I350" s="20"/>
      <c r="J350" s="21" t="s">
        <v>959</v>
      </c>
      <c r="K350" s="21" t="s">
        <v>1736</v>
      </c>
      <c r="L350" s="37">
        <v>11000.0</v>
      </c>
      <c r="M350" s="20"/>
      <c r="N350" s="26">
        <v>7000.0</v>
      </c>
      <c r="O350" s="25"/>
      <c r="P350" s="26">
        <f t="shared" si="85"/>
        <v>4000</v>
      </c>
      <c r="Q350" s="26">
        <f t="shared" si="2"/>
        <v>-6000</v>
      </c>
      <c r="R350" s="20"/>
      <c r="S350" s="20"/>
      <c r="T350" s="20"/>
      <c r="U350" s="20"/>
      <c r="V350" s="20"/>
    </row>
    <row r="351" ht="12.75" customHeight="1">
      <c r="A351" s="17" t="s">
        <v>119</v>
      </c>
      <c r="B351" s="18" t="s">
        <v>12</v>
      </c>
      <c r="C351" s="19" t="s">
        <v>1737</v>
      </c>
      <c r="D351" s="20" t="s">
        <v>1738</v>
      </c>
      <c r="E351" s="21" t="s">
        <v>11</v>
      </c>
      <c r="F351" s="20" t="s">
        <v>311</v>
      </c>
      <c r="G351" s="20" t="s">
        <v>1739</v>
      </c>
      <c r="H351" s="20" t="s">
        <v>1740</v>
      </c>
      <c r="I351" s="20" t="s">
        <v>47</v>
      </c>
      <c r="J351" s="20" t="s">
        <v>1193</v>
      </c>
      <c r="K351" s="20" t="s">
        <v>686</v>
      </c>
      <c r="L351" s="22">
        <v>11000.0</v>
      </c>
      <c r="M351" s="23" t="s">
        <v>1741</v>
      </c>
      <c r="N351" s="24">
        <v>12000.0</v>
      </c>
      <c r="O351" s="25">
        <f>sum(L351/N351/100)</f>
        <v>0.009166666667</v>
      </c>
      <c r="P351" s="26">
        <f t="shared" si="85"/>
        <v>-1000</v>
      </c>
      <c r="Q351" s="26">
        <f t="shared" si="2"/>
        <v>-11000</v>
      </c>
      <c r="R351" s="20"/>
      <c r="S351" s="20"/>
      <c r="T351" s="20"/>
      <c r="U351" s="20"/>
      <c r="V351" s="20"/>
    </row>
    <row r="352" ht="12.75" customHeight="1">
      <c r="A352" s="18" t="s">
        <v>123</v>
      </c>
      <c r="B352" s="21" t="s">
        <v>17</v>
      </c>
      <c r="C352" s="21">
        <v>811.0</v>
      </c>
      <c r="D352" s="20" t="str">
        <f>CONCATENATE(A352," x ", G352)</f>
        <v>Havana Gold (IRE) x Kaminari (IRE)</v>
      </c>
      <c r="E352" s="21" t="s">
        <v>13</v>
      </c>
      <c r="F352" s="21" t="s">
        <v>717</v>
      </c>
      <c r="G352" s="21" t="s">
        <v>1742</v>
      </c>
      <c r="H352" s="20"/>
      <c r="I352" s="20"/>
      <c r="J352" s="21" t="s">
        <v>1743</v>
      </c>
      <c r="K352" s="21" t="s">
        <v>1096</v>
      </c>
      <c r="L352" s="37">
        <v>11000.0</v>
      </c>
      <c r="M352" s="20"/>
      <c r="N352" s="45">
        <v>12000.0</v>
      </c>
      <c r="O352" s="25"/>
      <c r="P352" s="26">
        <f t="shared" si="85"/>
        <v>-1000</v>
      </c>
      <c r="Q352" s="26">
        <f t="shared" si="2"/>
        <v>-11000</v>
      </c>
      <c r="R352" s="20"/>
      <c r="S352" s="20"/>
      <c r="T352" s="20"/>
      <c r="U352" s="20"/>
      <c r="V352" s="20"/>
    </row>
    <row r="353" ht="12.75" customHeight="1">
      <c r="A353" s="17" t="s">
        <v>133</v>
      </c>
      <c r="B353" s="18" t="s">
        <v>14</v>
      </c>
      <c r="C353" s="19" t="s">
        <v>1744</v>
      </c>
      <c r="D353" s="20" t="s">
        <v>1745</v>
      </c>
      <c r="E353" s="21" t="s">
        <v>13</v>
      </c>
      <c r="F353" s="20" t="s">
        <v>311</v>
      </c>
      <c r="G353" s="20" t="s">
        <v>1746</v>
      </c>
      <c r="H353" s="20" t="s">
        <v>1611</v>
      </c>
      <c r="I353" s="20" t="s">
        <v>489</v>
      </c>
      <c r="J353" s="20" t="s">
        <v>1039</v>
      </c>
      <c r="K353" s="20" t="s">
        <v>686</v>
      </c>
      <c r="L353" s="22">
        <v>11000.0</v>
      </c>
      <c r="M353" s="23" t="s">
        <v>1741</v>
      </c>
      <c r="N353" s="24">
        <v>12000.0</v>
      </c>
      <c r="O353" s="25">
        <f t="shared" ref="O353:O354" si="86">sum(L353/N353/100)</f>
        <v>0.009166666667</v>
      </c>
      <c r="P353" s="26">
        <f t="shared" si="85"/>
        <v>-1000</v>
      </c>
      <c r="Q353" s="26">
        <f t="shared" si="2"/>
        <v>-11000</v>
      </c>
      <c r="R353" s="20"/>
      <c r="S353" s="20"/>
      <c r="T353" s="20"/>
      <c r="U353" s="20"/>
      <c r="V353" s="20"/>
    </row>
    <row r="354" ht="12.75" customHeight="1">
      <c r="A354" s="17" t="s">
        <v>155</v>
      </c>
      <c r="B354" s="18" t="s">
        <v>12</v>
      </c>
      <c r="C354" s="19" t="s">
        <v>1747</v>
      </c>
      <c r="D354" s="20" t="s">
        <v>1748</v>
      </c>
      <c r="E354" s="21" t="s">
        <v>13</v>
      </c>
      <c r="F354" s="20" t="s">
        <v>422</v>
      </c>
      <c r="G354" s="20" t="s">
        <v>1749</v>
      </c>
      <c r="H354" s="20" t="s">
        <v>157</v>
      </c>
      <c r="I354" s="20" t="s">
        <v>16</v>
      </c>
      <c r="J354" s="20" t="s">
        <v>454</v>
      </c>
      <c r="K354" s="20" t="s">
        <v>1750</v>
      </c>
      <c r="L354" s="22">
        <v>11000.0</v>
      </c>
      <c r="M354" s="28">
        <v>15000.0</v>
      </c>
      <c r="N354" s="24">
        <v>15000.0</v>
      </c>
      <c r="O354" s="25">
        <f t="shared" si="86"/>
        <v>0.007333333333</v>
      </c>
      <c r="P354" s="26">
        <f t="shared" si="85"/>
        <v>-4000</v>
      </c>
      <c r="Q354" s="26">
        <f t="shared" si="2"/>
        <v>-14000</v>
      </c>
      <c r="R354" s="20"/>
      <c r="S354" s="20"/>
      <c r="T354" s="20"/>
      <c r="U354" s="20"/>
      <c r="V354" s="20"/>
    </row>
    <row r="355" ht="12.75" customHeight="1">
      <c r="A355" s="18" t="s">
        <v>165</v>
      </c>
      <c r="B355" s="21" t="s">
        <v>17</v>
      </c>
      <c r="C355" s="21">
        <v>926.0</v>
      </c>
      <c r="D355" s="20" t="str">
        <f t="shared" ref="D355:D356" si="87">CONCATENATE(A355," x ", G355)</f>
        <v>Lucky Vega (IRE) x Pure Greed (IRE)</v>
      </c>
      <c r="E355" s="21" t="s">
        <v>13</v>
      </c>
      <c r="F355" s="21" t="s">
        <v>717</v>
      </c>
      <c r="G355" s="21" t="s">
        <v>1751</v>
      </c>
      <c r="H355" s="20"/>
      <c r="I355" s="20"/>
      <c r="J355" s="21" t="s">
        <v>407</v>
      </c>
      <c r="K355" s="21" t="s">
        <v>870</v>
      </c>
      <c r="L355" s="37">
        <v>11000.0</v>
      </c>
      <c r="M355" s="20"/>
      <c r="N355" s="20" t="str">
        <f>VLOOKUP(A355,'Sale Lots'!$A$2:$N$1084,14)</f>
        <v>#REF!</v>
      </c>
      <c r="O355" s="25"/>
      <c r="P355" s="26" t="str">
        <f t="shared" si="85"/>
        <v>#REF!</v>
      </c>
      <c r="Q355" s="26" t="str">
        <f t="shared" si="2"/>
        <v>#REF!</v>
      </c>
      <c r="R355" s="20"/>
      <c r="S355" s="20"/>
      <c r="T355" s="20"/>
      <c r="U355" s="20"/>
      <c r="V355" s="20"/>
    </row>
    <row r="356" ht="12.75" customHeight="1">
      <c r="A356" s="18" t="s">
        <v>169</v>
      </c>
      <c r="B356" s="21" t="s">
        <v>17</v>
      </c>
      <c r="C356" s="21">
        <v>915.0</v>
      </c>
      <c r="D356" s="20" t="str">
        <f t="shared" si="87"/>
        <v>Make Believe (GB) x Paza (USA)</v>
      </c>
      <c r="E356" s="21" t="s">
        <v>13</v>
      </c>
      <c r="F356" s="21" t="s">
        <v>717</v>
      </c>
      <c r="G356" s="21" t="s">
        <v>1752</v>
      </c>
      <c r="H356" s="20"/>
      <c r="I356" s="20"/>
      <c r="J356" s="21" t="s">
        <v>454</v>
      </c>
      <c r="K356" s="21" t="s">
        <v>316</v>
      </c>
      <c r="L356" s="37">
        <v>11000.0</v>
      </c>
      <c r="M356" s="20"/>
      <c r="N356" s="24">
        <v>10000.0</v>
      </c>
      <c r="O356" s="25"/>
      <c r="P356" s="26">
        <f t="shared" si="85"/>
        <v>1000</v>
      </c>
      <c r="Q356" s="26">
        <f t="shared" si="2"/>
        <v>-9000</v>
      </c>
      <c r="R356" s="20"/>
      <c r="S356" s="20"/>
      <c r="T356" s="20"/>
      <c r="U356" s="20"/>
      <c r="V356" s="20"/>
    </row>
    <row r="357" ht="12.75" customHeight="1">
      <c r="A357" s="17" t="s">
        <v>219</v>
      </c>
      <c r="B357" s="18" t="s">
        <v>14</v>
      </c>
      <c r="C357" s="19" t="s">
        <v>1753</v>
      </c>
      <c r="D357" s="20" t="s">
        <v>1754</v>
      </c>
      <c r="E357" s="21" t="s">
        <v>13</v>
      </c>
      <c r="F357" s="20" t="s">
        <v>311</v>
      </c>
      <c r="G357" s="20" t="s">
        <v>1755</v>
      </c>
      <c r="H357" s="20" t="s">
        <v>327</v>
      </c>
      <c r="I357" s="20" t="s">
        <v>400</v>
      </c>
      <c r="J357" s="20" t="s">
        <v>1756</v>
      </c>
      <c r="K357" s="20" t="s">
        <v>743</v>
      </c>
      <c r="L357" s="22">
        <v>11000.0</v>
      </c>
      <c r="M357" s="23" t="s">
        <v>1304</v>
      </c>
      <c r="N357" s="24">
        <v>7200.0</v>
      </c>
      <c r="O357" s="25">
        <f t="shared" ref="O357:O359" si="88">sum(L357/N357/100)</f>
        <v>0.01527777778</v>
      </c>
      <c r="P357" s="26">
        <f t="shared" si="85"/>
        <v>3800</v>
      </c>
      <c r="Q357" s="26">
        <f t="shared" si="2"/>
        <v>-6200</v>
      </c>
      <c r="R357" s="20"/>
      <c r="S357" s="20"/>
      <c r="T357" s="20"/>
      <c r="U357" s="20"/>
      <c r="V357" s="20"/>
    </row>
    <row r="358" ht="12.75" customHeight="1">
      <c r="A358" s="17" t="s">
        <v>219</v>
      </c>
      <c r="B358" s="18" t="s">
        <v>14</v>
      </c>
      <c r="C358" s="19" t="s">
        <v>1757</v>
      </c>
      <c r="D358" s="20" t="s">
        <v>1758</v>
      </c>
      <c r="E358" s="21" t="s">
        <v>13</v>
      </c>
      <c r="F358" s="20" t="s">
        <v>422</v>
      </c>
      <c r="G358" s="20" t="s">
        <v>1759</v>
      </c>
      <c r="H358" s="20" t="s">
        <v>327</v>
      </c>
      <c r="I358" s="20" t="s">
        <v>189</v>
      </c>
      <c r="J358" s="20" t="s">
        <v>1760</v>
      </c>
      <c r="K358" s="20" t="s">
        <v>1590</v>
      </c>
      <c r="L358" s="22">
        <v>11000.0</v>
      </c>
      <c r="M358" s="23" t="s">
        <v>1304</v>
      </c>
      <c r="N358" s="24">
        <v>7200.0</v>
      </c>
      <c r="O358" s="25">
        <f t="shared" si="88"/>
        <v>0.01527777778</v>
      </c>
      <c r="P358" s="26">
        <f t="shared" si="85"/>
        <v>3800</v>
      </c>
      <c r="Q358" s="26">
        <f t="shared" si="2"/>
        <v>-6200</v>
      </c>
      <c r="R358" s="20"/>
      <c r="S358" s="20"/>
      <c r="T358" s="20"/>
      <c r="U358" s="20"/>
      <c r="V358" s="20"/>
    </row>
    <row r="359" ht="12.75" customHeight="1">
      <c r="A359" s="17" t="s">
        <v>223</v>
      </c>
      <c r="B359" s="18" t="s">
        <v>12</v>
      </c>
      <c r="C359" s="19" t="s">
        <v>1761</v>
      </c>
      <c r="D359" s="20" t="s">
        <v>1762</v>
      </c>
      <c r="E359" s="21" t="s">
        <v>13</v>
      </c>
      <c r="F359" s="20" t="s">
        <v>311</v>
      </c>
      <c r="G359" s="20" t="s">
        <v>1763</v>
      </c>
      <c r="H359" s="20" t="s">
        <v>189</v>
      </c>
      <c r="I359" s="20" t="s">
        <v>1764</v>
      </c>
      <c r="J359" s="20" t="s">
        <v>362</v>
      </c>
      <c r="K359" s="20" t="s">
        <v>1765</v>
      </c>
      <c r="L359" s="22">
        <v>11000.0</v>
      </c>
      <c r="M359" s="23" t="s">
        <v>1543</v>
      </c>
      <c r="N359" s="24">
        <v>54000.0</v>
      </c>
      <c r="O359" s="25">
        <f t="shared" si="88"/>
        <v>0.002037037037</v>
      </c>
      <c r="P359" s="26">
        <f t="shared" si="85"/>
        <v>-43000</v>
      </c>
      <c r="Q359" s="26">
        <f t="shared" si="2"/>
        <v>-53000</v>
      </c>
      <c r="R359" s="20"/>
      <c r="S359" s="20"/>
      <c r="T359" s="20"/>
      <c r="U359" s="20"/>
      <c r="V359" s="20"/>
    </row>
    <row r="360" ht="12.75" customHeight="1">
      <c r="A360" s="18" t="s">
        <v>249</v>
      </c>
      <c r="B360" s="21" t="s">
        <v>17</v>
      </c>
      <c r="C360" s="21">
        <v>961.0</v>
      </c>
      <c r="D360" s="20" t="str">
        <f>CONCATENATE(A360," x ", G360)</f>
        <v>Ten Sovereigns (IRE) x Seeharn (IRE)</v>
      </c>
      <c r="E360" s="21" t="s">
        <v>11</v>
      </c>
      <c r="F360" s="21" t="s">
        <v>717</v>
      </c>
      <c r="G360" s="21" t="s">
        <v>1766</v>
      </c>
      <c r="H360" s="20"/>
      <c r="I360" s="20"/>
      <c r="J360" s="21" t="s">
        <v>1250</v>
      </c>
      <c r="K360" s="21" t="s">
        <v>743</v>
      </c>
      <c r="L360" s="37">
        <v>11000.0</v>
      </c>
      <c r="M360" s="20"/>
      <c r="N360" s="26">
        <f>VLOOKUP(A360,'Sale Lots'!$A$2:$N$1084,14)</f>
        <v>12500</v>
      </c>
      <c r="O360" s="25"/>
      <c r="P360" s="26">
        <f t="shared" si="85"/>
        <v>-1500</v>
      </c>
      <c r="Q360" s="26">
        <f t="shared" si="2"/>
        <v>-11500</v>
      </c>
      <c r="R360" s="20"/>
      <c r="S360" s="20"/>
      <c r="T360" s="20"/>
      <c r="U360" s="20"/>
      <c r="V360" s="20"/>
    </row>
    <row r="361" ht="12.75" customHeight="1">
      <c r="A361" s="17" t="s">
        <v>249</v>
      </c>
      <c r="B361" s="18" t="s">
        <v>12</v>
      </c>
      <c r="C361" s="19" t="s">
        <v>1767</v>
      </c>
      <c r="D361" s="20" t="s">
        <v>1768</v>
      </c>
      <c r="E361" s="21" t="s">
        <v>13</v>
      </c>
      <c r="F361" s="20" t="s">
        <v>311</v>
      </c>
      <c r="G361" s="20" t="s">
        <v>1769</v>
      </c>
      <c r="H361" s="20" t="s">
        <v>187</v>
      </c>
      <c r="I361" s="20" t="s">
        <v>1770</v>
      </c>
      <c r="J361" s="20" t="s">
        <v>1771</v>
      </c>
      <c r="K361" s="20" t="s">
        <v>1772</v>
      </c>
      <c r="L361" s="22">
        <v>11000.0</v>
      </c>
      <c r="M361" s="28">
        <v>17500.0</v>
      </c>
      <c r="N361" s="24">
        <v>17500.0</v>
      </c>
      <c r="O361" s="25">
        <f t="shared" ref="O361:O362" si="89">sum(L361/N361/100)</f>
        <v>0.006285714286</v>
      </c>
      <c r="P361" s="26">
        <f t="shared" si="85"/>
        <v>-6500</v>
      </c>
      <c r="Q361" s="26">
        <f t="shared" si="2"/>
        <v>-16500</v>
      </c>
      <c r="R361" s="20"/>
      <c r="S361" s="20"/>
      <c r="T361" s="20"/>
      <c r="U361" s="20"/>
      <c r="V361" s="20"/>
    </row>
    <row r="362" ht="12.75" customHeight="1">
      <c r="A362" s="17" t="s">
        <v>249</v>
      </c>
      <c r="B362" s="18" t="s">
        <v>12</v>
      </c>
      <c r="C362" s="19" t="s">
        <v>1773</v>
      </c>
      <c r="D362" s="20" t="s">
        <v>1774</v>
      </c>
      <c r="E362" s="21" t="s">
        <v>13</v>
      </c>
      <c r="F362" s="20" t="s">
        <v>422</v>
      </c>
      <c r="G362" s="20" t="s">
        <v>1775</v>
      </c>
      <c r="H362" s="20" t="s">
        <v>187</v>
      </c>
      <c r="I362" s="20" t="s">
        <v>530</v>
      </c>
      <c r="J362" s="20" t="s">
        <v>1023</v>
      </c>
      <c r="K362" s="20" t="s">
        <v>686</v>
      </c>
      <c r="L362" s="22">
        <v>11000.0</v>
      </c>
      <c r="M362" s="28">
        <v>17500.0</v>
      </c>
      <c r="N362" s="24">
        <v>17500.0</v>
      </c>
      <c r="O362" s="25">
        <f t="shared" si="89"/>
        <v>0.006285714286</v>
      </c>
      <c r="P362" s="26">
        <f t="shared" si="85"/>
        <v>-6500</v>
      </c>
      <c r="Q362" s="26">
        <f t="shared" si="2"/>
        <v>-16500</v>
      </c>
      <c r="R362" s="20"/>
      <c r="S362" s="20"/>
      <c r="T362" s="20"/>
      <c r="U362" s="20"/>
      <c r="V362" s="20"/>
    </row>
    <row r="363" ht="12.75" customHeight="1">
      <c r="A363" s="18" t="s">
        <v>137</v>
      </c>
      <c r="B363" s="21" t="s">
        <v>17</v>
      </c>
      <c r="C363" s="21">
        <v>819.0</v>
      </c>
      <c r="D363" s="20" t="str">
        <f>CONCATENATE(A363," x ", G363)</f>
        <v>Inns of Court (IRE) x Key Moment (IRE)</v>
      </c>
      <c r="E363" s="21" t="s">
        <v>11</v>
      </c>
      <c r="F363" s="21" t="s">
        <v>717</v>
      </c>
      <c r="G363" s="21" t="s">
        <v>1776</v>
      </c>
      <c r="H363" s="20"/>
      <c r="I363" s="20"/>
      <c r="J363" s="21" t="s">
        <v>1777</v>
      </c>
      <c r="K363" s="21" t="s">
        <v>1405</v>
      </c>
      <c r="L363" s="37">
        <v>11500.0</v>
      </c>
      <c r="M363" s="20"/>
      <c r="N363" s="26">
        <f>VLOOKUP(A363,'Sale Lots'!$A$2:$N$1084,14)</f>
        <v>5000</v>
      </c>
      <c r="O363" s="25"/>
      <c r="P363" s="26">
        <f t="shared" si="85"/>
        <v>6500</v>
      </c>
      <c r="Q363" s="26">
        <f t="shared" si="2"/>
        <v>-3500</v>
      </c>
      <c r="R363" s="20"/>
      <c r="S363" s="20"/>
      <c r="T363" s="20"/>
      <c r="U363" s="20"/>
      <c r="V363" s="20"/>
    </row>
    <row r="364" ht="12.75" customHeight="1">
      <c r="A364" s="17" t="s">
        <v>179</v>
      </c>
      <c r="B364" s="18" t="s">
        <v>12</v>
      </c>
      <c r="C364" s="19" t="s">
        <v>1778</v>
      </c>
      <c r="D364" s="20" t="s">
        <v>1779</v>
      </c>
      <c r="E364" s="21" t="s">
        <v>13</v>
      </c>
      <c r="F364" s="20" t="s">
        <v>311</v>
      </c>
      <c r="G364" s="20" t="s">
        <v>1780</v>
      </c>
      <c r="H364" s="20" t="s">
        <v>157</v>
      </c>
      <c r="I364" s="20" t="s">
        <v>1781</v>
      </c>
      <c r="J364" s="20" t="s">
        <v>1782</v>
      </c>
      <c r="K364" s="20" t="s">
        <v>1783</v>
      </c>
      <c r="L364" s="22">
        <v>11500.0</v>
      </c>
      <c r="M364" s="28">
        <v>6000.0</v>
      </c>
      <c r="N364" s="24">
        <v>6000.0</v>
      </c>
      <c r="O364" s="25">
        <f t="shared" ref="O364:O367" si="90">sum(L364/N364/100)</f>
        <v>0.01916666667</v>
      </c>
      <c r="P364" s="26">
        <f t="shared" si="85"/>
        <v>5500</v>
      </c>
      <c r="Q364" s="26">
        <f t="shared" si="2"/>
        <v>-4500</v>
      </c>
      <c r="R364" s="20"/>
      <c r="S364" s="20"/>
      <c r="T364" s="20"/>
      <c r="U364" s="20"/>
      <c r="V364" s="20"/>
    </row>
    <row r="365" ht="12.75" customHeight="1">
      <c r="A365" s="17" t="s">
        <v>257</v>
      </c>
      <c r="B365" s="18" t="s">
        <v>14</v>
      </c>
      <c r="C365" s="19" t="s">
        <v>1784</v>
      </c>
      <c r="D365" s="20" t="s">
        <v>1785</v>
      </c>
      <c r="E365" s="21" t="s">
        <v>13</v>
      </c>
      <c r="F365" s="20" t="s">
        <v>311</v>
      </c>
      <c r="G365" s="20" t="s">
        <v>1786</v>
      </c>
      <c r="H365" s="20" t="s">
        <v>328</v>
      </c>
      <c r="I365" s="20" t="s">
        <v>217</v>
      </c>
      <c r="J365" s="20" t="s">
        <v>1787</v>
      </c>
      <c r="K365" s="20" t="s">
        <v>1788</v>
      </c>
      <c r="L365" s="22">
        <v>11500.0</v>
      </c>
      <c r="M365" s="23" t="s">
        <v>540</v>
      </c>
      <c r="N365" s="24">
        <v>10200.0</v>
      </c>
      <c r="O365" s="25">
        <f t="shared" si="90"/>
        <v>0.0112745098</v>
      </c>
      <c r="P365" s="26">
        <f t="shared" si="85"/>
        <v>1300</v>
      </c>
      <c r="Q365" s="26">
        <f t="shared" si="2"/>
        <v>-8700</v>
      </c>
      <c r="R365" s="20"/>
      <c r="S365" s="20"/>
      <c r="T365" s="20"/>
      <c r="U365" s="20"/>
      <c r="V365" s="20"/>
    </row>
    <row r="366" ht="12.75" customHeight="1">
      <c r="A366" s="17" t="s">
        <v>25</v>
      </c>
      <c r="B366" s="18" t="s">
        <v>12</v>
      </c>
      <c r="C366" s="19" t="s">
        <v>1789</v>
      </c>
      <c r="D366" s="20" t="s">
        <v>1790</v>
      </c>
      <c r="E366" s="21" t="s">
        <v>11</v>
      </c>
      <c r="F366" s="20" t="s">
        <v>311</v>
      </c>
      <c r="G366" s="20" t="s">
        <v>1791</v>
      </c>
      <c r="H366" s="20" t="s">
        <v>285</v>
      </c>
      <c r="I366" s="20" t="s">
        <v>1792</v>
      </c>
      <c r="J366" s="20" t="s">
        <v>1018</v>
      </c>
      <c r="K366" s="20" t="s">
        <v>1793</v>
      </c>
      <c r="L366" s="22">
        <v>12000.0</v>
      </c>
      <c r="M366" s="28">
        <v>10000.0</v>
      </c>
      <c r="N366" s="24">
        <v>10000.0</v>
      </c>
      <c r="O366" s="25">
        <f t="shared" si="90"/>
        <v>0.012</v>
      </c>
      <c r="P366" s="26">
        <f t="shared" si="85"/>
        <v>2000</v>
      </c>
      <c r="Q366" s="26">
        <f t="shared" si="2"/>
        <v>-8000</v>
      </c>
      <c r="R366" s="20"/>
      <c r="S366" s="20"/>
      <c r="T366" s="20"/>
      <c r="U366" s="20"/>
      <c r="V366" s="20"/>
    </row>
    <row r="367" ht="12.75" customHeight="1">
      <c r="A367" s="17" t="s">
        <v>31</v>
      </c>
      <c r="B367" s="18" t="s">
        <v>14</v>
      </c>
      <c r="C367" s="19" t="s">
        <v>1794</v>
      </c>
      <c r="D367" s="20" t="s">
        <v>1795</v>
      </c>
      <c r="E367" s="21" t="s">
        <v>13</v>
      </c>
      <c r="F367" s="20" t="s">
        <v>358</v>
      </c>
      <c r="G367" s="20" t="s">
        <v>1796</v>
      </c>
      <c r="H367" s="20" t="s">
        <v>187</v>
      </c>
      <c r="I367" s="20" t="s">
        <v>1797</v>
      </c>
      <c r="J367" s="20" t="s">
        <v>454</v>
      </c>
      <c r="K367" s="20" t="s">
        <v>1798</v>
      </c>
      <c r="L367" s="22">
        <v>12000.0</v>
      </c>
      <c r="M367" s="28">
        <v>5000.0</v>
      </c>
      <c r="N367" s="24">
        <v>5000.0</v>
      </c>
      <c r="O367" s="25">
        <f t="shared" si="90"/>
        <v>0.024</v>
      </c>
      <c r="P367" s="26">
        <f t="shared" si="85"/>
        <v>7000</v>
      </c>
      <c r="Q367" s="26">
        <f t="shared" si="2"/>
        <v>-3000</v>
      </c>
      <c r="R367" s="20"/>
      <c r="S367" s="20"/>
      <c r="T367" s="20"/>
      <c r="U367" s="20"/>
      <c r="V367" s="20"/>
    </row>
    <row r="368" ht="12.75" customHeight="1">
      <c r="A368" s="18" t="s">
        <v>47</v>
      </c>
      <c r="B368" s="21" t="s">
        <v>17</v>
      </c>
      <c r="C368" s="21">
        <v>796.0</v>
      </c>
      <c r="D368" s="20" t="str">
        <f>CONCATENATE(A368," x ", G368)</f>
        <v>Bungle Inthejungle (GB) x Is She About (IRE)</v>
      </c>
      <c r="E368" s="21" t="s">
        <v>13</v>
      </c>
      <c r="F368" s="21" t="s">
        <v>717</v>
      </c>
      <c r="G368" s="21" t="s">
        <v>1799</v>
      </c>
      <c r="H368" s="20"/>
      <c r="I368" s="20"/>
      <c r="J368" s="21" t="s">
        <v>1039</v>
      </c>
      <c r="K368" s="21" t="s">
        <v>1472</v>
      </c>
      <c r="L368" s="37">
        <v>12000.0</v>
      </c>
      <c r="M368" s="20"/>
      <c r="N368" s="26">
        <v>7500.0</v>
      </c>
      <c r="O368" s="25"/>
      <c r="P368" s="26">
        <f t="shared" si="85"/>
        <v>4500</v>
      </c>
      <c r="Q368" s="26">
        <f t="shared" si="2"/>
        <v>-5500</v>
      </c>
      <c r="R368" s="20"/>
      <c r="S368" s="20"/>
      <c r="T368" s="20"/>
      <c r="U368" s="20"/>
      <c r="V368" s="20"/>
    </row>
    <row r="369" ht="12.75" customHeight="1">
      <c r="A369" s="33" t="s">
        <v>59</v>
      </c>
      <c r="B369" s="21" t="s">
        <v>17</v>
      </c>
      <c r="C369" s="34">
        <v>706.0</v>
      </c>
      <c r="D369" s="20" t="s">
        <v>1800</v>
      </c>
      <c r="E369" s="21" t="s">
        <v>11</v>
      </c>
      <c r="F369" s="35" t="s">
        <v>311</v>
      </c>
      <c r="G369" s="35">
        <v>2023.0</v>
      </c>
      <c r="H369" s="20"/>
      <c r="I369" s="20"/>
      <c r="J369" s="35" t="s">
        <v>1801</v>
      </c>
      <c r="K369" s="35" t="s">
        <v>1802</v>
      </c>
      <c r="L369" s="22">
        <v>12000.0</v>
      </c>
      <c r="M369" s="36"/>
      <c r="N369" s="24">
        <v>30000.0</v>
      </c>
      <c r="O369" s="25">
        <f>sum(L369/N369/100)</f>
        <v>0.004</v>
      </c>
      <c r="P369" s="26">
        <v>3000.0</v>
      </c>
      <c r="Q369" s="26">
        <f t="shared" si="2"/>
        <v>-28000</v>
      </c>
      <c r="R369" s="20"/>
      <c r="S369" s="20"/>
      <c r="T369" s="20"/>
      <c r="U369" s="20"/>
      <c r="V369" s="20"/>
    </row>
    <row r="370" ht="12.75" customHeight="1">
      <c r="A370" s="18" t="s">
        <v>67</v>
      </c>
      <c r="B370" s="21" t="s">
        <v>17</v>
      </c>
      <c r="C370" s="21">
        <v>974.0</v>
      </c>
      <c r="D370" s="20" t="str">
        <f>CONCATENATE(A370," x ", G370)</f>
        <v>Cotai Glory (GB) x Snapollentia (IRE)</v>
      </c>
      <c r="E370" s="21" t="s">
        <v>11</v>
      </c>
      <c r="F370" s="21" t="s">
        <v>853</v>
      </c>
      <c r="G370" s="21" t="s">
        <v>1803</v>
      </c>
      <c r="H370" s="20"/>
      <c r="I370" s="20"/>
      <c r="J370" s="21" t="s">
        <v>496</v>
      </c>
      <c r="K370" s="21" t="s">
        <v>1804</v>
      </c>
      <c r="L370" s="37">
        <v>12000.0</v>
      </c>
      <c r="M370" s="20"/>
      <c r="N370" s="24">
        <v>12500.0</v>
      </c>
      <c r="O370" s="25"/>
      <c r="P370" s="26">
        <f>sum(L370-N370)</f>
        <v>-500</v>
      </c>
      <c r="Q370" s="26">
        <f t="shared" si="2"/>
        <v>-10500</v>
      </c>
      <c r="R370" s="20"/>
      <c r="S370" s="20"/>
      <c r="T370" s="20"/>
      <c r="U370" s="20"/>
      <c r="V370" s="20"/>
    </row>
    <row r="371" ht="12.75" customHeight="1">
      <c r="A371" s="33" t="s">
        <v>69</v>
      </c>
      <c r="B371" s="21" t="s">
        <v>17</v>
      </c>
      <c r="C371" s="34">
        <v>654.0</v>
      </c>
      <c r="D371" s="20" t="s">
        <v>1805</v>
      </c>
      <c r="E371" s="21" t="s">
        <v>11</v>
      </c>
      <c r="F371" s="35" t="s">
        <v>311</v>
      </c>
      <c r="G371" s="35" t="s">
        <v>1806</v>
      </c>
      <c r="H371" s="20"/>
      <c r="I371" s="20"/>
      <c r="J371" s="35" t="s">
        <v>1030</v>
      </c>
      <c r="K371" s="35" t="s">
        <v>1807</v>
      </c>
      <c r="L371" s="22">
        <v>12000.0</v>
      </c>
      <c r="M371" s="36"/>
      <c r="N371" s="26">
        <v>5500.0</v>
      </c>
      <c r="O371" s="25">
        <f t="shared" ref="O371:O373" si="91">sum(L371/N371/100)</f>
        <v>0.02181818182</v>
      </c>
      <c r="P371" s="26">
        <v>3000.0</v>
      </c>
      <c r="Q371" s="26">
        <f t="shared" si="2"/>
        <v>-3500</v>
      </c>
      <c r="R371" s="20"/>
      <c r="S371" s="20"/>
      <c r="T371" s="20"/>
      <c r="U371" s="20"/>
      <c r="V371" s="20"/>
    </row>
    <row r="372" ht="12.75" customHeight="1">
      <c r="A372" s="33" t="s">
        <v>97</v>
      </c>
      <c r="B372" s="21" t="s">
        <v>17</v>
      </c>
      <c r="C372" s="34">
        <v>709.0</v>
      </c>
      <c r="D372" s="20" t="s">
        <v>1808</v>
      </c>
      <c r="E372" s="21" t="s">
        <v>11</v>
      </c>
      <c r="F372" s="35" t="s">
        <v>358</v>
      </c>
      <c r="G372" s="35">
        <v>2023.0</v>
      </c>
      <c r="H372" s="20"/>
      <c r="I372" s="20"/>
      <c r="J372" s="35" t="s">
        <v>1809</v>
      </c>
      <c r="K372" s="35" t="s">
        <v>1810</v>
      </c>
      <c r="L372" s="22">
        <v>12000.0</v>
      </c>
      <c r="M372" s="36"/>
      <c r="N372" s="26">
        <v>8000.0</v>
      </c>
      <c r="O372" s="25">
        <f t="shared" si="91"/>
        <v>0.015</v>
      </c>
      <c r="P372" s="26">
        <v>3000.0</v>
      </c>
      <c r="Q372" s="26">
        <f t="shared" si="2"/>
        <v>-6000</v>
      </c>
      <c r="R372" s="20"/>
      <c r="S372" s="20"/>
      <c r="T372" s="20"/>
      <c r="U372" s="20"/>
      <c r="V372" s="20"/>
    </row>
    <row r="373" ht="12.75" customHeight="1">
      <c r="A373" s="17" t="s">
        <v>111</v>
      </c>
      <c r="B373" s="18" t="s">
        <v>12</v>
      </c>
      <c r="C373" s="19" t="s">
        <v>1811</v>
      </c>
      <c r="D373" s="20" t="s">
        <v>1812</v>
      </c>
      <c r="E373" s="21" t="s">
        <v>11</v>
      </c>
      <c r="F373" s="20" t="s">
        <v>311</v>
      </c>
      <c r="G373" s="20" t="s">
        <v>1813</v>
      </c>
      <c r="H373" s="20" t="s">
        <v>328</v>
      </c>
      <c r="I373" s="20" t="s">
        <v>812</v>
      </c>
      <c r="J373" s="20" t="s">
        <v>757</v>
      </c>
      <c r="K373" s="20" t="s">
        <v>1814</v>
      </c>
      <c r="L373" s="22">
        <v>12000.0</v>
      </c>
      <c r="M373" s="28">
        <v>25000.0</v>
      </c>
      <c r="N373" s="24">
        <v>25000.0</v>
      </c>
      <c r="O373" s="25">
        <f t="shared" si="91"/>
        <v>0.0048</v>
      </c>
      <c r="P373" s="26">
        <f t="shared" ref="P373:P378" si="92">sum(L373-N373)</f>
        <v>-13000</v>
      </c>
      <c r="Q373" s="26">
        <f t="shared" si="2"/>
        <v>-23000</v>
      </c>
      <c r="R373" s="20"/>
      <c r="S373" s="20"/>
      <c r="T373" s="20"/>
      <c r="U373" s="20"/>
      <c r="V373" s="20"/>
    </row>
    <row r="374" ht="12.75" customHeight="1">
      <c r="A374" s="18" t="s">
        <v>113</v>
      </c>
      <c r="B374" s="21" t="s">
        <v>17</v>
      </c>
      <c r="C374" s="39">
        <v>750.0</v>
      </c>
      <c r="D374" s="21" t="s">
        <v>1815</v>
      </c>
      <c r="E374" s="21" t="s">
        <v>13</v>
      </c>
      <c r="F374" s="21" t="s">
        <v>311</v>
      </c>
      <c r="G374" s="21" t="s">
        <v>1816</v>
      </c>
      <c r="H374" s="20"/>
      <c r="I374" s="20"/>
      <c r="J374" s="21" t="s">
        <v>639</v>
      </c>
      <c r="K374" s="21" t="s">
        <v>316</v>
      </c>
      <c r="L374" s="40">
        <v>12000.0</v>
      </c>
      <c r="M374" s="36"/>
      <c r="N374" s="26">
        <v>17500.0</v>
      </c>
      <c r="O374" s="20"/>
      <c r="P374" s="26">
        <f t="shared" si="92"/>
        <v>-5500</v>
      </c>
      <c r="Q374" s="26">
        <f t="shared" si="2"/>
        <v>-15500</v>
      </c>
      <c r="R374" s="20"/>
      <c r="S374" s="20"/>
      <c r="T374" s="20"/>
      <c r="U374" s="20"/>
      <c r="V374" s="20"/>
    </row>
    <row r="375" ht="12.75" customHeight="1">
      <c r="A375" s="17" t="s">
        <v>131</v>
      </c>
      <c r="B375" s="18" t="s">
        <v>14</v>
      </c>
      <c r="C375" s="19" t="s">
        <v>1817</v>
      </c>
      <c r="D375" s="20" t="s">
        <v>1818</v>
      </c>
      <c r="E375" s="21" t="s">
        <v>13</v>
      </c>
      <c r="F375" s="20" t="s">
        <v>311</v>
      </c>
      <c r="G375" s="20" t="s">
        <v>1819</v>
      </c>
      <c r="H375" s="20" t="s">
        <v>747</v>
      </c>
      <c r="I375" s="20" t="s">
        <v>1680</v>
      </c>
      <c r="J375" s="20" t="s">
        <v>449</v>
      </c>
      <c r="K375" s="20" t="s">
        <v>343</v>
      </c>
      <c r="L375" s="22">
        <v>12000.0</v>
      </c>
      <c r="M375" s="28">
        <v>8000.0</v>
      </c>
      <c r="N375" s="24">
        <v>8000.0</v>
      </c>
      <c r="O375" s="25">
        <f t="shared" ref="O375:O380" si="93">sum(L375/N375/100)</f>
        <v>0.015</v>
      </c>
      <c r="P375" s="26">
        <f t="shared" si="92"/>
        <v>4000</v>
      </c>
      <c r="Q375" s="26">
        <f t="shared" si="2"/>
        <v>-6000</v>
      </c>
      <c r="R375" s="20"/>
      <c r="S375" s="20"/>
      <c r="T375" s="20"/>
      <c r="U375" s="20"/>
      <c r="V375" s="20"/>
    </row>
    <row r="376" ht="12.75" customHeight="1">
      <c r="A376" s="17" t="s">
        <v>141</v>
      </c>
      <c r="B376" s="18" t="s">
        <v>12</v>
      </c>
      <c r="C376" s="19" t="s">
        <v>1820</v>
      </c>
      <c r="D376" s="20" t="s">
        <v>1821</v>
      </c>
      <c r="E376" s="21" t="s">
        <v>13</v>
      </c>
      <c r="F376" s="20" t="s">
        <v>311</v>
      </c>
      <c r="G376" s="20" t="s">
        <v>1822</v>
      </c>
      <c r="H376" s="20" t="s">
        <v>1823</v>
      </c>
      <c r="I376" s="20" t="s">
        <v>649</v>
      </c>
      <c r="J376" s="20" t="s">
        <v>1824</v>
      </c>
      <c r="K376" s="20" t="s">
        <v>1825</v>
      </c>
      <c r="L376" s="22">
        <v>12000.0</v>
      </c>
      <c r="M376" s="28" t="s">
        <v>1826</v>
      </c>
      <c r="N376" s="46">
        <v>60000.0</v>
      </c>
      <c r="O376" s="25">
        <f t="shared" si="93"/>
        <v>0.002</v>
      </c>
      <c r="P376" s="26">
        <f t="shared" si="92"/>
        <v>-48000</v>
      </c>
      <c r="Q376" s="26">
        <f t="shared" si="2"/>
        <v>-58000</v>
      </c>
      <c r="R376" s="20"/>
      <c r="S376" s="20"/>
      <c r="T376" s="20"/>
      <c r="U376" s="20"/>
      <c r="V376" s="20"/>
    </row>
    <row r="377" ht="12.75" customHeight="1">
      <c r="A377" s="17" t="s">
        <v>179</v>
      </c>
      <c r="B377" s="18" t="s">
        <v>12</v>
      </c>
      <c r="C377" s="19" t="s">
        <v>1827</v>
      </c>
      <c r="D377" s="20" t="s">
        <v>1828</v>
      </c>
      <c r="E377" s="21" t="s">
        <v>11</v>
      </c>
      <c r="F377" s="20" t="s">
        <v>311</v>
      </c>
      <c r="G377" s="20" t="s">
        <v>1829</v>
      </c>
      <c r="H377" s="20" t="s">
        <v>157</v>
      </c>
      <c r="I377" s="20" t="s">
        <v>189</v>
      </c>
      <c r="J377" s="20" t="s">
        <v>1524</v>
      </c>
      <c r="K377" s="20" t="s">
        <v>1830</v>
      </c>
      <c r="L377" s="22">
        <v>12000.0</v>
      </c>
      <c r="M377" s="28">
        <v>6000.0</v>
      </c>
      <c r="N377" s="24">
        <v>6000.0</v>
      </c>
      <c r="O377" s="25">
        <f t="shared" si="93"/>
        <v>0.02</v>
      </c>
      <c r="P377" s="26">
        <f t="shared" si="92"/>
        <v>6000</v>
      </c>
      <c r="Q377" s="26">
        <f t="shared" si="2"/>
        <v>-4000</v>
      </c>
      <c r="R377" s="20"/>
      <c r="S377" s="20"/>
      <c r="T377" s="20"/>
      <c r="U377" s="20"/>
      <c r="V377" s="20"/>
    </row>
    <row r="378" ht="12.75" customHeight="1">
      <c r="A378" s="17" t="s">
        <v>201</v>
      </c>
      <c r="B378" s="18" t="s">
        <v>12</v>
      </c>
      <c r="C378" s="19" t="s">
        <v>1831</v>
      </c>
      <c r="D378" s="20" t="s">
        <v>1832</v>
      </c>
      <c r="E378" s="21" t="s">
        <v>11</v>
      </c>
      <c r="F378" s="20" t="s">
        <v>358</v>
      </c>
      <c r="G378" s="20" t="s">
        <v>1833</v>
      </c>
      <c r="H378" s="20" t="s">
        <v>141</v>
      </c>
      <c r="I378" s="20" t="s">
        <v>347</v>
      </c>
      <c r="J378" s="20" t="s">
        <v>348</v>
      </c>
      <c r="K378" s="20" t="s">
        <v>1338</v>
      </c>
      <c r="L378" s="22">
        <v>12000.0</v>
      </c>
      <c r="M378" s="29">
        <v>12500.0</v>
      </c>
      <c r="N378" s="26">
        <v>12500.0</v>
      </c>
      <c r="O378" s="25">
        <f t="shared" si="93"/>
        <v>0.0096</v>
      </c>
      <c r="P378" s="26">
        <f t="shared" si="92"/>
        <v>-500</v>
      </c>
      <c r="Q378" s="26">
        <f t="shared" si="2"/>
        <v>-10500</v>
      </c>
      <c r="R378" s="20"/>
      <c r="S378" s="20"/>
      <c r="T378" s="20"/>
      <c r="U378" s="20"/>
      <c r="V378" s="20"/>
    </row>
    <row r="379" ht="12.75" customHeight="1">
      <c r="A379" s="33" t="s">
        <v>219</v>
      </c>
      <c r="B379" s="21" t="s">
        <v>17</v>
      </c>
      <c r="C379" s="34">
        <v>603.0</v>
      </c>
      <c r="D379" s="20" t="s">
        <v>1834</v>
      </c>
      <c r="E379" s="21" t="s">
        <v>13</v>
      </c>
      <c r="F379" s="35" t="s">
        <v>697</v>
      </c>
      <c r="G379" s="35" t="s">
        <v>1835</v>
      </c>
      <c r="H379" s="20"/>
      <c r="I379" s="20"/>
      <c r="J379" s="35" t="s">
        <v>833</v>
      </c>
      <c r="K379" s="35" t="s">
        <v>1836</v>
      </c>
      <c r="L379" s="22">
        <v>12000.0</v>
      </c>
      <c r="M379" s="36"/>
      <c r="N379" s="26">
        <v>7200.0</v>
      </c>
      <c r="O379" s="25">
        <f t="shared" si="93"/>
        <v>0.01666666667</v>
      </c>
      <c r="P379" s="26">
        <v>3000.0</v>
      </c>
      <c r="Q379" s="26">
        <f t="shared" si="2"/>
        <v>-5200</v>
      </c>
      <c r="R379" s="20"/>
      <c r="S379" s="20"/>
      <c r="T379" s="20"/>
      <c r="U379" s="20"/>
      <c r="V379" s="20"/>
    </row>
    <row r="380" ht="12.75" customHeight="1">
      <c r="A380" s="33" t="s">
        <v>231</v>
      </c>
      <c r="B380" s="21" t="s">
        <v>17</v>
      </c>
      <c r="C380" s="34">
        <v>522.0</v>
      </c>
      <c r="D380" s="20" t="s">
        <v>1837</v>
      </c>
      <c r="E380" s="21" t="s">
        <v>11</v>
      </c>
      <c r="F380" s="35" t="s">
        <v>721</v>
      </c>
      <c r="G380" s="35" t="s">
        <v>1838</v>
      </c>
      <c r="H380" s="20"/>
      <c r="I380" s="20"/>
      <c r="J380" s="35" t="s">
        <v>624</v>
      </c>
      <c r="K380" s="35" t="s">
        <v>1839</v>
      </c>
      <c r="L380" s="22">
        <v>12000.0</v>
      </c>
      <c r="M380" s="36"/>
      <c r="N380" s="26">
        <v>10200.0</v>
      </c>
      <c r="O380" s="25">
        <f t="shared" si="93"/>
        <v>0.01176470588</v>
      </c>
      <c r="P380" s="26">
        <v>3000.0</v>
      </c>
      <c r="Q380" s="26">
        <f t="shared" si="2"/>
        <v>-8200</v>
      </c>
      <c r="R380" s="20"/>
      <c r="S380" s="20"/>
      <c r="T380" s="20"/>
      <c r="U380" s="20"/>
      <c r="V380" s="20"/>
    </row>
    <row r="381" ht="12.75" customHeight="1">
      <c r="A381" s="18" t="s">
        <v>235</v>
      </c>
      <c r="B381" s="21" t="s">
        <v>17</v>
      </c>
      <c r="C381" s="21">
        <v>832.0</v>
      </c>
      <c r="D381" s="20" t="str">
        <f>CONCATENATE(A381," x ", G381)</f>
        <v>Space Blues (IRE) x Lady of Power (GB)</v>
      </c>
      <c r="E381" s="21" t="s">
        <v>13</v>
      </c>
      <c r="F381" s="21" t="s">
        <v>717</v>
      </c>
      <c r="G381" s="21" t="s">
        <v>1840</v>
      </c>
      <c r="H381" s="20"/>
      <c r="I381" s="20"/>
      <c r="J381" s="21" t="s">
        <v>1250</v>
      </c>
      <c r="K381" s="21" t="s">
        <v>1841</v>
      </c>
      <c r="L381" s="37">
        <v>12000.0</v>
      </c>
      <c r="M381" s="20"/>
      <c r="N381" s="24">
        <v>16000.0</v>
      </c>
      <c r="O381" s="25"/>
      <c r="P381" s="26">
        <f t="shared" ref="P381:P385" si="94">sum(L381-N381)</f>
        <v>-4000</v>
      </c>
      <c r="Q381" s="26">
        <f t="shared" si="2"/>
        <v>-14000</v>
      </c>
      <c r="R381" s="20"/>
      <c r="S381" s="20"/>
      <c r="T381" s="20"/>
      <c r="U381" s="20"/>
      <c r="V381" s="20"/>
    </row>
    <row r="382" ht="12.75" customHeight="1">
      <c r="A382" s="17" t="s">
        <v>239</v>
      </c>
      <c r="B382" s="18" t="s">
        <v>12</v>
      </c>
      <c r="C382" s="19" t="s">
        <v>1842</v>
      </c>
      <c r="D382" s="20" t="s">
        <v>1843</v>
      </c>
      <c r="E382" s="21" t="s">
        <v>11</v>
      </c>
      <c r="F382" s="20" t="s">
        <v>311</v>
      </c>
      <c r="G382" s="20" t="s">
        <v>1844</v>
      </c>
      <c r="H382" s="20" t="s">
        <v>347</v>
      </c>
      <c r="I382" s="20" t="s">
        <v>1845</v>
      </c>
      <c r="J382" s="20" t="s">
        <v>1846</v>
      </c>
      <c r="K382" s="20" t="s">
        <v>1847</v>
      </c>
      <c r="L382" s="22">
        <v>12000.0</v>
      </c>
      <c r="M382" s="28">
        <v>10000.0</v>
      </c>
      <c r="N382" s="24">
        <v>10000.0</v>
      </c>
      <c r="O382" s="25">
        <f t="shared" ref="O382:O383" si="95">sum(L382/N382/100)</f>
        <v>0.012</v>
      </c>
      <c r="P382" s="26">
        <f t="shared" si="94"/>
        <v>2000</v>
      </c>
      <c r="Q382" s="26">
        <f t="shared" si="2"/>
        <v>-8000</v>
      </c>
      <c r="R382" s="20"/>
      <c r="S382" s="20"/>
      <c r="T382" s="20"/>
      <c r="U382" s="20"/>
      <c r="V382" s="20"/>
    </row>
    <row r="383" ht="12.75" customHeight="1">
      <c r="A383" s="17" t="s">
        <v>257</v>
      </c>
      <c r="B383" s="18" t="s">
        <v>12</v>
      </c>
      <c r="C383" s="19" t="s">
        <v>1848</v>
      </c>
      <c r="D383" s="20" t="s">
        <v>1849</v>
      </c>
      <c r="E383" s="21" t="s">
        <v>11</v>
      </c>
      <c r="F383" s="20" t="s">
        <v>311</v>
      </c>
      <c r="G383" s="20" t="s">
        <v>1850</v>
      </c>
      <c r="H383" s="20" t="s">
        <v>328</v>
      </c>
      <c r="I383" s="20" t="s">
        <v>597</v>
      </c>
      <c r="J383" s="20" t="s">
        <v>968</v>
      </c>
      <c r="K383" s="20" t="s">
        <v>1177</v>
      </c>
      <c r="L383" s="22">
        <v>12000.0</v>
      </c>
      <c r="M383" s="23" t="s">
        <v>540</v>
      </c>
      <c r="N383" s="24">
        <v>10200.0</v>
      </c>
      <c r="O383" s="25">
        <f t="shared" si="95"/>
        <v>0.01176470588</v>
      </c>
      <c r="P383" s="26">
        <f t="shared" si="94"/>
        <v>1800</v>
      </c>
      <c r="Q383" s="26">
        <f t="shared" si="2"/>
        <v>-8200</v>
      </c>
      <c r="R383" s="20"/>
      <c r="S383" s="20"/>
      <c r="T383" s="20"/>
      <c r="U383" s="20"/>
      <c r="V383" s="20"/>
    </row>
    <row r="384" ht="12.75" customHeight="1">
      <c r="A384" s="18" t="s">
        <v>281</v>
      </c>
      <c r="B384" s="21" t="s">
        <v>17</v>
      </c>
      <c r="C384" s="21">
        <v>945.0</v>
      </c>
      <c r="D384" s="20" t="str">
        <f>CONCATENATE(A384," x ", G384)</f>
        <v>Without Parole (GB) x Rose Kazan (IRE)</v>
      </c>
      <c r="E384" s="21" t="s">
        <v>13</v>
      </c>
      <c r="F384" s="21" t="s">
        <v>853</v>
      </c>
      <c r="G384" s="21" t="s">
        <v>1851</v>
      </c>
      <c r="H384" s="20"/>
      <c r="I384" s="20"/>
      <c r="J384" s="21" t="s">
        <v>1852</v>
      </c>
      <c r="K384" s="21" t="s">
        <v>1853</v>
      </c>
      <c r="L384" s="37">
        <v>12000.0</v>
      </c>
      <c r="M384" s="20"/>
      <c r="N384" s="26">
        <f>VLOOKUP(A384,'Sale Lots'!$A$2:$N$1084,14)</f>
        <v>15000</v>
      </c>
      <c r="O384" s="25"/>
      <c r="P384" s="26">
        <f t="shared" si="94"/>
        <v>-3000</v>
      </c>
      <c r="Q384" s="26">
        <f t="shared" si="2"/>
        <v>-13000</v>
      </c>
      <c r="R384" s="20"/>
      <c r="S384" s="20"/>
      <c r="T384" s="20"/>
      <c r="U384" s="20"/>
      <c r="V384" s="20"/>
    </row>
    <row r="385" ht="12.75" customHeight="1">
      <c r="A385" s="18" t="s">
        <v>69</v>
      </c>
      <c r="B385" s="21" t="s">
        <v>17</v>
      </c>
      <c r="C385" s="39">
        <v>743.0</v>
      </c>
      <c r="D385" s="21" t="s">
        <v>1854</v>
      </c>
      <c r="E385" s="21" t="s">
        <v>13</v>
      </c>
      <c r="F385" s="21" t="s">
        <v>717</v>
      </c>
      <c r="G385" s="21" t="s">
        <v>1855</v>
      </c>
      <c r="H385" s="20"/>
      <c r="I385" s="20"/>
      <c r="J385" s="21" t="s">
        <v>924</v>
      </c>
      <c r="K385" s="21" t="s">
        <v>1436</v>
      </c>
      <c r="L385" s="40">
        <v>12500.0</v>
      </c>
      <c r="M385" s="36"/>
      <c r="N385" s="26">
        <v>5500.0</v>
      </c>
      <c r="O385" s="20"/>
      <c r="P385" s="26">
        <f t="shared" si="94"/>
        <v>7000</v>
      </c>
      <c r="Q385" s="26">
        <f t="shared" si="2"/>
        <v>-3000</v>
      </c>
      <c r="R385" s="20"/>
      <c r="S385" s="20"/>
      <c r="T385" s="20"/>
      <c r="U385" s="20"/>
      <c r="V385" s="20"/>
    </row>
    <row r="386" ht="12.75" customHeight="1">
      <c r="A386" s="33" t="s">
        <v>201</v>
      </c>
      <c r="B386" s="21" t="s">
        <v>17</v>
      </c>
      <c r="C386" s="34">
        <v>646.0</v>
      </c>
      <c r="D386" s="20" t="s">
        <v>1856</v>
      </c>
      <c r="E386" s="21" t="s">
        <v>13</v>
      </c>
      <c r="F386" s="35" t="s">
        <v>311</v>
      </c>
      <c r="G386" s="35" t="s">
        <v>1857</v>
      </c>
      <c r="H386" s="20"/>
      <c r="I386" s="20"/>
      <c r="J386" s="35" t="s">
        <v>1858</v>
      </c>
      <c r="K386" s="35" t="s">
        <v>1859</v>
      </c>
      <c r="L386" s="22">
        <v>12500.0</v>
      </c>
      <c r="M386" s="36"/>
      <c r="N386" s="26">
        <v>12500.0</v>
      </c>
      <c r="O386" s="25">
        <f t="shared" ref="O386:O387" si="96">sum(L386/N386/100)</f>
        <v>0.01</v>
      </c>
      <c r="P386" s="26">
        <v>3000.0</v>
      </c>
      <c r="Q386" s="26">
        <f t="shared" si="2"/>
        <v>-10000</v>
      </c>
      <c r="R386" s="20"/>
      <c r="S386" s="20"/>
      <c r="T386" s="20"/>
      <c r="U386" s="20"/>
      <c r="V386" s="20"/>
    </row>
    <row r="387" ht="12.75" customHeight="1">
      <c r="A387" s="18" t="s">
        <v>201</v>
      </c>
      <c r="B387" s="21" t="s">
        <v>17</v>
      </c>
      <c r="C387" s="39">
        <v>646.0</v>
      </c>
      <c r="D387" s="20" t="s">
        <v>1856</v>
      </c>
      <c r="E387" s="21" t="s">
        <v>13</v>
      </c>
      <c r="F387" s="21" t="s">
        <v>311</v>
      </c>
      <c r="G387" s="21" t="s">
        <v>1857</v>
      </c>
      <c r="H387" s="20"/>
      <c r="I387" s="20"/>
      <c r="J387" s="21" t="s">
        <v>1858</v>
      </c>
      <c r="K387" s="21" t="s">
        <v>1859</v>
      </c>
      <c r="L387" s="41">
        <v>12500.0</v>
      </c>
      <c r="M387" s="36"/>
      <c r="N387" s="26">
        <v>12500.0</v>
      </c>
      <c r="O387" s="25">
        <f t="shared" si="96"/>
        <v>0.01</v>
      </c>
      <c r="P387" s="26">
        <f t="shared" ref="P387:P388" si="97">sum(L387-N387)</f>
        <v>0</v>
      </c>
      <c r="Q387" s="26">
        <f t="shared" si="2"/>
        <v>-10000</v>
      </c>
      <c r="R387" s="20"/>
      <c r="S387" s="20"/>
      <c r="T387" s="20"/>
      <c r="U387" s="20"/>
      <c r="V387" s="20"/>
    </row>
    <row r="388" ht="12.75" customHeight="1">
      <c r="A388" s="18" t="s">
        <v>219</v>
      </c>
      <c r="B388" s="21" t="s">
        <v>17</v>
      </c>
      <c r="C388" s="21">
        <v>877.0</v>
      </c>
      <c r="D388" s="20" t="str">
        <f>CONCATENATE(A388," x ", G388)</f>
        <v>Sergei Prokofiev (CAN) x Monisha (FR)</v>
      </c>
      <c r="E388" s="21" t="s">
        <v>11</v>
      </c>
      <c r="F388" s="21" t="s">
        <v>717</v>
      </c>
      <c r="G388" s="21" t="s">
        <v>1860</v>
      </c>
      <c r="H388" s="20"/>
      <c r="I388" s="20"/>
      <c r="J388" s="21" t="s">
        <v>1349</v>
      </c>
      <c r="K388" s="21" t="s">
        <v>1861</v>
      </c>
      <c r="L388" s="37">
        <v>12500.0</v>
      </c>
      <c r="M388" s="20"/>
      <c r="N388" s="26">
        <v>7200.0</v>
      </c>
      <c r="O388" s="25"/>
      <c r="P388" s="26">
        <f t="shared" si="97"/>
        <v>5300</v>
      </c>
      <c r="Q388" s="26">
        <f t="shared" si="2"/>
        <v>-4700</v>
      </c>
      <c r="R388" s="20"/>
      <c r="S388" s="20"/>
      <c r="T388" s="20"/>
      <c r="U388" s="20"/>
      <c r="V388" s="20"/>
    </row>
    <row r="389" ht="12.75" customHeight="1">
      <c r="A389" s="17" t="s">
        <v>245</v>
      </c>
      <c r="B389" s="18" t="s">
        <v>12</v>
      </c>
      <c r="C389" s="19" t="s">
        <v>1862</v>
      </c>
      <c r="D389" s="20" t="s">
        <v>1863</v>
      </c>
      <c r="E389" s="21" t="s">
        <v>11</v>
      </c>
      <c r="F389" s="20" t="s">
        <v>311</v>
      </c>
      <c r="G389" s="20" t="s">
        <v>1864</v>
      </c>
      <c r="H389" s="20" t="s">
        <v>173</v>
      </c>
      <c r="I389" s="20" t="s">
        <v>1865</v>
      </c>
      <c r="J389" s="20" t="s">
        <v>1464</v>
      </c>
      <c r="K389" s="20" t="s">
        <v>1279</v>
      </c>
      <c r="L389" s="22">
        <v>12500.0</v>
      </c>
      <c r="M389" s="21">
        <v>12500.0</v>
      </c>
      <c r="N389" s="24">
        <v>12500.0</v>
      </c>
      <c r="O389" s="25">
        <f t="shared" ref="O389:O392" si="98">sum(L389/N389/100)</f>
        <v>0.01</v>
      </c>
      <c r="P389" s="26">
        <f>sum(L389-N389)+0.01</f>
        <v>0.01</v>
      </c>
      <c r="Q389" s="26">
        <f t="shared" si="2"/>
        <v>-10000</v>
      </c>
      <c r="R389" s="20"/>
      <c r="S389" s="20"/>
      <c r="T389" s="20"/>
      <c r="U389" s="20"/>
      <c r="V389" s="20"/>
    </row>
    <row r="390" ht="12.75" customHeight="1">
      <c r="A390" s="33" t="s">
        <v>16</v>
      </c>
      <c r="B390" s="21" t="s">
        <v>17</v>
      </c>
      <c r="C390" s="34">
        <v>616.0</v>
      </c>
      <c r="D390" s="20" t="s">
        <v>1866</v>
      </c>
      <c r="E390" s="21" t="s">
        <v>11</v>
      </c>
      <c r="F390" s="35" t="s">
        <v>721</v>
      </c>
      <c r="G390" s="35" t="s">
        <v>1867</v>
      </c>
      <c r="H390" s="20"/>
      <c r="I390" s="20"/>
      <c r="J390" s="35" t="s">
        <v>1868</v>
      </c>
      <c r="K390" s="35" t="s">
        <v>1519</v>
      </c>
      <c r="L390" s="22">
        <v>13000.0</v>
      </c>
      <c r="M390" s="36"/>
      <c r="N390" s="26">
        <v>25000.0</v>
      </c>
      <c r="O390" s="25">
        <f t="shared" si="98"/>
        <v>0.0052</v>
      </c>
      <c r="P390" s="26">
        <v>3000.0</v>
      </c>
      <c r="Q390" s="26">
        <f t="shared" si="2"/>
        <v>-22000</v>
      </c>
      <c r="R390" s="20"/>
      <c r="S390" s="20"/>
      <c r="T390" s="20"/>
      <c r="U390" s="20"/>
      <c r="V390" s="20"/>
    </row>
    <row r="391" ht="12.75" customHeight="1">
      <c r="A391" s="17" t="s">
        <v>47</v>
      </c>
      <c r="B391" s="18" t="s">
        <v>12</v>
      </c>
      <c r="C391" s="19" t="s">
        <v>1869</v>
      </c>
      <c r="D391" s="20" t="s">
        <v>1870</v>
      </c>
      <c r="E391" s="21" t="s">
        <v>13</v>
      </c>
      <c r="F391" s="20" t="s">
        <v>311</v>
      </c>
      <c r="G391" s="20" t="s">
        <v>1871</v>
      </c>
      <c r="H391" s="20" t="s">
        <v>393</v>
      </c>
      <c r="I391" s="20" t="s">
        <v>1872</v>
      </c>
      <c r="J391" s="20" t="s">
        <v>1018</v>
      </c>
      <c r="K391" s="20" t="s">
        <v>1873</v>
      </c>
      <c r="L391" s="22">
        <v>13000.0</v>
      </c>
      <c r="M391" s="28">
        <v>7500.0</v>
      </c>
      <c r="N391" s="24">
        <v>7500.0</v>
      </c>
      <c r="O391" s="25">
        <f t="shared" si="98"/>
        <v>0.01733333333</v>
      </c>
      <c r="P391" s="26">
        <f t="shared" ref="P391:P394" si="99">sum(L391-N391)</f>
        <v>5500</v>
      </c>
      <c r="Q391" s="26">
        <f t="shared" si="2"/>
        <v>-4500</v>
      </c>
      <c r="R391" s="20"/>
      <c r="S391" s="20"/>
      <c r="T391" s="20"/>
      <c r="U391" s="20"/>
      <c r="V391" s="20"/>
    </row>
    <row r="392" ht="12.75" customHeight="1">
      <c r="A392" s="17" t="s">
        <v>59</v>
      </c>
      <c r="B392" s="18" t="s">
        <v>12</v>
      </c>
      <c r="C392" s="19" t="s">
        <v>1874</v>
      </c>
      <c r="D392" s="20" t="s">
        <v>1875</v>
      </c>
      <c r="E392" s="21" t="s">
        <v>11</v>
      </c>
      <c r="F392" s="20" t="s">
        <v>311</v>
      </c>
      <c r="G392" s="20" t="s">
        <v>1876</v>
      </c>
      <c r="H392" s="20" t="s">
        <v>459</v>
      </c>
      <c r="I392" s="20" t="s">
        <v>141</v>
      </c>
      <c r="J392" s="20" t="s">
        <v>782</v>
      </c>
      <c r="K392" s="20" t="s">
        <v>330</v>
      </c>
      <c r="L392" s="22">
        <v>13000.0</v>
      </c>
      <c r="M392" s="28">
        <v>30000.0</v>
      </c>
      <c r="N392" s="24">
        <v>30000.0</v>
      </c>
      <c r="O392" s="25">
        <f t="shared" si="98"/>
        <v>0.004333333333</v>
      </c>
      <c r="P392" s="26">
        <f t="shared" si="99"/>
        <v>-17000</v>
      </c>
      <c r="Q392" s="26">
        <f t="shared" si="2"/>
        <v>-27000</v>
      </c>
      <c r="R392" s="20"/>
      <c r="S392" s="20"/>
      <c r="T392" s="20"/>
      <c r="U392" s="20"/>
      <c r="V392" s="20"/>
    </row>
    <row r="393" ht="12.75" customHeight="1">
      <c r="A393" s="18" t="s">
        <v>133</v>
      </c>
      <c r="B393" s="21" t="s">
        <v>17</v>
      </c>
      <c r="C393" s="21">
        <v>986.0</v>
      </c>
      <c r="D393" s="20" t="str">
        <f>CONCATENATE(A393," x ", G393)</f>
        <v>Iffraaj (GB) x Starrylita (IRE)</v>
      </c>
      <c r="E393" s="21" t="s">
        <v>13</v>
      </c>
      <c r="F393" s="21" t="s">
        <v>717</v>
      </c>
      <c r="G393" s="21" t="s">
        <v>1877</v>
      </c>
      <c r="H393" s="20"/>
      <c r="I393" s="20"/>
      <c r="J393" s="21" t="s">
        <v>1878</v>
      </c>
      <c r="K393" s="21" t="s">
        <v>1879</v>
      </c>
      <c r="L393" s="37">
        <v>13000.0</v>
      </c>
      <c r="M393" s="20"/>
      <c r="N393" s="26">
        <f>VLOOKUP(A393,'Sale Lots'!$A$2:$N$1084,14)</f>
        <v>8000</v>
      </c>
      <c r="O393" s="25"/>
      <c r="P393" s="26">
        <f t="shared" si="99"/>
        <v>5000</v>
      </c>
      <c r="Q393" s="26">
        <f t="shared" si="2"/>
        <v>-5000</v>
      </c>
      <c r="R393" s="20"/>
      <c r="S393" s="20"/>
      <c r="T393" s="20"/>
      <c r="U393" s="20"/>
      <c r="V393" s="20"/>
    </row>
    <row r="394" ht="12.75" customHeight="1">
      <c r="A394" s="17" t="s">
        <v>155</v>
      </c>
      <c r="B394" s="18" t="s">
        <v>14</v>
      </c>
      <c r="C394" s="19" t="s">
        <v>1880</v>
      </c>
      <c r="D394" s="20" t="s">
        <v>1881</v>
      </c>
      <c r="E394" s="21" t="s">
        <v>13</v>
      </c>
      <c r="F394" s="20" t="s">
        <v>311</v>
      </c>
      <c r="G394" s="20" t="s">
        <v>1882</v>
      </c>
      <c r="H394" s="20" t="s">
        <v>157</v>
      </c>
      <c r="I394" s="20" t="s">
        <v>1883</v>
      </c>
      <c r="J394" s="20" t="s">
        <v>1884</v>
      </c>
      <c r="K394" s="20" t="s">
        <v>1885</v>
      </c>
      <c r="L394" s="22">
        <v>13000.0</v>
      </c>
      <c r="M394" s="28">
        <v>15000.0</v>
      </c>
      <c r="N394" s="24">
        <v>15000.0</v>
      </c>
      <c r="O394" s="25">
        <f t="shared" ref="O394:O403" si="100">sum(L394/N394/100)</f>
        <v>0.008666666667</v>
      </c>
      <c r="P394" s="26">
        <f t="shared" si="99"/>
        <v>-2000</v>
      </c>
      <c r="Q394" s="26">
        <f t="shared" si="2"/>
        <v>-12000</v>
      </c>
      <c r="R394" s="20"/>
      <c r="S394" s="20"/>
      <c r="T394" s="20"/>
      <c r="U394" s="20"/>
      <c r="V394" s="20"/>
    </row>
    <row r="395" ht="12.75" customHeight="1">
      <c r="A395" s="33" t="s">
        <v>179</v>
      </c>
      <c r="B395" s="21" t="s">
        <v>17</v>
      </c>
      <c r="C395" s="34">
        <v>636.0</v>
      </c>
      <c r="D395" s="20" t="s">
        <v>1886</v>
      </c>
      <c r="E395" s="21" t="s">
        <v>13</v>
      </c>
      <c r="F395" s="35" t="s">
        <v>697</v>
      </c>
      <c r="G395" s="35" t="s">
        <v>1887</v>
      </c>
      <c r="H395" s="20"/>
      <c r="I395" s="20"/>
      <c r="J395" s="35" t="s">
        <v>877</v>
      </c>
      <c r="K395" s="35" t="s">
        <v>1888</v>
      </c>
      <c r="L395" s="22">
        <v>13000.0</v>
      </c>
      <c r="M395" s="36"/>
      <c r="N395" s="24">
        <v>6000.0</v>
      </c>
      <c r="O395" s="25">
        <f t="shared" si="100"/>
        <v>0.02166666667</v>
      </c>
      <c r="P395" s="26">
        <v>3000.0</v>
      </c>
      <c r="Q395" s="26">
        <f t="shared" si="2"/>
        <v>-3000</v>
      </c>
      <c r="R395" s="20"/>
      <c r="S395" s="20"/>
      <c r="T395" s="20"/>
      <c r="U395" s="20"/>
      <c r="V395" s="20"/>
    </row>
    <row r="396" ht="12.75" customHeight="1">
      <c r="A396" s="33" t="s">
        <v>195</v>
      </c>
      <c r="B396" s="21" t="s">
        <v>17</v>
      </c>
      <c r="C396" s="34">
        <v>719.0</v>
      </c>
      <c r="D396" s="20" t="s">
        <v>1889</v>
      </c>
      <c r="E396" s="21" t="s">
        <v>13</v>
      </c>
      <c r="F396" s="35" t="s">
        <v>358</v>
      </c>
      <c r="G396" s="35">
        <v>2023.0</v>
      </c>
      <c r="H396" s="20"/>
      <c r="I396" s="20"/>
      <c r="J396" s="35" t="s">
        <v>793</v>
      </c>
      <c r="K396" s="35" t="s">
        <v>1890</v>
      </c>
      <c r="L396" s="22">
        <v>13000.0</v>
      </c>
      <c r="M396" s="36"/>
      <c r="N396" s="26">
        <v>10000.0</v>
      </c>
      <c r="O396" s="25">
        <f t="shared" si="100"/>
        <v>0.013</v>
      </c>
      <c r="P396" s="26">
        <v>3000.0</v>
      </c>
      <c r="Q396" s="26">
        <f t="shared" si="2"/>
        <v>-7000</v>
      </c>
      <c r="R396" s="20"/>
      <c r="S396" s="20"/>
      <c r="T396" s="20"/>
      <c r="U396" s="20"/>
      <c r="V396" s="20"/>
    </row>
    <row r="397" ht="12.75" customHeight="1">
      <c r="A397" s="17" t="s">
        <v>195</v>
      </c>
      <c r="B397" s="18" t="s">
        <v>12</v>
      </c>
      <c r="C397" s="19" t="s">
        <v>1891</v>
      </c>
      <c r="D397" s="20" t="s">
        <v>1892</v>
      </c>
      <c r="E397" s="21" t="s">
        <v>13</v>
      </c>
      <c r="F397" s="20" t="s">
        <v>311</v>
      </c>
      <c r="G397" s="20" t="s">
        <v>1893</v>
      </c>
      <c r="H397" s="20" t="s">
        <v>161</v>
      </c>
      <c r="I397" s="20" t="s">
        <v>1894</v>
      </c>
      <c r="J397" s="20" t="s">
        <v>793</v>
      </c>
      <c r="K397" s="20" t="s">
        <v>1368</v>
      </c>
      <c r="L397" s="22">
        <v>13000.0</v>
      </c>
      <c r="M397" s="28">
        <v>10000.0</v>
      </c>
      <c r="N397" s="24">
        <v>10000.0</v>
      </c>
      <c r="O397" s="25">
        <f t="shared" si="100"/>
        <v>0.013</v>
      </c>
      <c r="P397" s="26">
        <f t="shared" ref="P397:P405" si="101">sum(L397-N397)</f>
        <v>3000</v>
      </c>
      <c r="Q397" s="26">
        <f t="shared" si="2"/>
        <v>-7000</v>
      </c>
      <c r="R397" s="20"/>
      <c r="S397" s="20"/>
      <c r="T397" s="20"/>
      <c r="U397" s="20"/>
      <c r="V397" s="20"/>
    </row>
    <row r="398" ht="12.75" customHeight="1">
      <c r="A398" s="17" t="s">
        <v>213</v>
      </c>
      <c r="B398" s="18" t="s">
        <v>14</v>
      </c>
      <c r="C398" s="19" t="s">
        <v>1895</v>
      </c>
      <c r="D398" s="20" t="s">
        <v>1896</v>
      </c>
      <c r="E398" s="21" t="s">
        <v>11</v>
      </c>
      <c r="F398" s="20" t="s">
        <v>311</v>
      </c>
      <c r="G398" s="20" t="s">
        <v>1897</v>
      </c>
      <c r="H398" s="20" t="s">
        <v>950</v>
      </c>
      <c r="I398" s="20" t="s">
        <v>500</v>
      </c>
      <c r="J398" s="20" t="s">
        <v>468</v>
      </c>
      <c r="K398" s="20" t="s">
        <v>343</v>
      </c>
      <c r="L398" s="22">
        <v>13000.0</v>
      </c>
      <c r="M398" s="28">
        <v>25000.0</v>
      </c>
      <c r="N398" s="24">
        <v>25000.0</v>
      </c>
      <c r="O398" s="25">
        <f t="shared" si="100"/>
        <v>0.0052</v>
      </c>
      <c r="P398" s="26">
        <f t="shared" si="101"/>
        <v>-12000</v>
      </c>
      <c r="Q398" s="26">
        <f t="shared" si="2"/>
        <v>-22000</v>
      </c>
      <c r="R398" s="20"/>
      <c r="S398" s="20"/>
      <c r="T398" s="20"/>
      <c r="U398" s="20"/>
      <c r="V398" s="20"/>
    </row>
    <row r="399" ht="12.75" customHeight="1">
      <c r="A399" s="17" t="s">
        <v>213</v>
      </c>
      <c r="B399" s="18" t="s">
        <v>12</v>
      </c>
      <c r="C399" s="19" t="s">
        <v>1898</v>
      </c>
      <c r="D399" s="20" t="s">
        <v>1899</v>
      </c>
      <c r="E399" s="21" t="s">
        <v>13</v>
      </c>
      <c r="F399" s="20" t="s">
        <v>311</v>
      </c>
      <c r="G399" s="20" t="s">
        <v>1900</v>
      </c>
      <c r="H399" s="20" t="s">
        <v>950</v>
      </c>
      <c r="I399" s="20" t="s">
        <v>185</v>
      </c>
      <c r="J399" s="20" t="s">
        <v>407</v>
      </c>
      <c r="K399" s="20" t="s">
        <v>743</v>
      </c>
      <c r="L399" s="22">
        <v>13000.0</v>
      </c>
      <c r="M399" s="28">
        <v>25000.0</v>
      </c>
      <c r="N399" s="26">
        <v>25000.0</v>
      </c>
      <c r="O399" s="25">
        <f t="shared" si="100"/>
        <v>0.0052</v>
      </c>
      <c r="P399" s="26">
        <f t="shared" si="101"/>
        <v>-12000</v>
      </c>
      <c r="Q399" s="26">
        <f t="shared" si="2"/>
        <v>-22000</v>
      </c>
      <c r="R399" s="20"/>
      <c r="S399" s="20"/>
      <c r="T399" s="20"/>
      <c r="U399" s="20"/>
      <c r="V399" s="20"/>
    </row>
    <row r="400" ht="12.75" customHeight="1">
      <c r="A400" s="17" t="s">
        <v>231</v>
      </c>
      <c r="B400" s="18" t="s">
        <v>12</v>
      </c>
      <c r="C400" s="19" t="s">
        <v>1901</v>
      </c>
      <c r="D400" s="20" t="s">
        <v>1902</v>
      </c>
      <c r="E400" s="21" t="s">
        <v>11</v>
      </c>
      <c r="F400" s="20" t="s">
        <v>358</v>
      </c>
      <c r="G400" s="20" t="s">
        <v>1903</v>
      </c>
      <c r="H400" s="20" t="s">
        <v>223</v>
      </c>
      <c r="I400" s="20" t="s">
        <v>1446</v>
      </c>
      <c r="J400" s="20" t="s">
        <v>1367</v>
      </c>
      <c r="K400" s="20" t="s">
        <v>316</v>
      </c>
      <c r="L400" s="22">
        <v>13000.0</v>
      </c>
      <c r="M400" s="23" t="s">
        <v>540</v>
      </c>
      <c r="N400" s="24">
        <v>10200.0</v>
      </c>
      <c r="O400" s="25">
        <f t="shared" si="100"/>
        <v>0.01274509804</v>
      </c>
      <c r="P400" s="26">
        <f t="shared" si="101"/>
        <v>2800</v>
      </c>
      <c r="Q400" s="26">
        <f t="shared" si="2"/>
        <v>-7200</v>
      </c>
      <c r="R400" s="20"/>
      <c r="S400" s="20"/>
      <c r="T400" s="20"/>
      <c r="U400" s="20"/>
      <c r="V400" s="20"/>
    </row>
    <row r="401" ht="12.75" customHeight="1">
      <c r="A401" s="17" t="s">
        <v>239</v>
      </c>
      <c r="B401" s="18" t="s">
        <v>12</v>
      </c>
      <c r="C401" s="19" t="s">
        <v>1904</v>
      </c>
      <c r="D401" s="20" t="s">
        <v>1905</v>
      </c>
      <c r="E401" s="21" t="s">
        <v>11</v>
      </c>
      <c r="F401" s="20" t="s">
        <v>311</v>
      </c>
      <c r="G401" s="20" t="s">
        <v>1906</v>
      </c>
      <c r="H401" s="20" t="s">
        <v>347</v>
      </c>
      <c r="I401" s="20" t="s">
        <v>189</v>
      </c>
      <c r="J401" s="20" t="s">
        <v>1846</v>
      </c>
      <c r="K401" s="20" t="s">
        <v>1907</v>
      </c>
      <c r="L401" s="22">
        <v>13000.0</v>
      </c>
      <c r="M401" s="28">
        <v>10000.0</v>
      </c>
      <c r="N401" s="24">
        <v>10000.0</v>
      </c>
      <c r="O401" s="25">
        <f t="shared" si="100"/>
        <v>0.013</v>
      </c>
      <c r="P401" s="26">
        <f t="shared" si="101"/>
        <v>3000</v>
      </c>
      <c r="Q401" s="26">
        <f t="shared" si="2"/>
        <v>-7000</v>
      </c>
      <c r="R401" s="20"/>
      <c r="S401" s="20"/>
      <c r="T401" s="20"/>
      <c r="U401" s="20"/>
      <c r="V401" s="20"/>
    </row>
    <row r="402" ht="12.75" customHeight="1">
      <c r="A402" s="17" t="s">
        <v>249</v>
      </c>
      <c r="B402" s="18" t="s">
        <v>12</v>
      </c>
      <c r="C402" s="19" t="s">
        <v>1908</v>
      </c>
      <c r="D402" s="20" t="s">
        <v>1909</v>
      </c>
      <c r="E402" s="21" t="s">
        <v>11</v>
      </c>
      <c r="F402" s="20" t="s">
        <v>311</v>
      </c>
      <c r="G402" s="20" t="s">
        <v>1910</v>
      </c>
      <c r="H402" s="20" t="s">
        <v>187</v>
      </c>
      <c r="I402" s="20" t="s">
        <v>141</v>
      </c>
      <c r="J402" s="20" t="s">
        <v>919</v>
      </c>
      <c r="K402" s="20" t="s">
        <v>1177</v>
      </c>
      <c r="L402" s="22">
        <v>13000.0</v>
      </c>
      <c r="M402" s="28">
        <v>17500.0</v>
      </c>
      <c r="N402" s="24">
        <v>17500.0</v>
      </c>
      <c r="O402" s="25">
        <f t="shared" si="100"/>
        <v>0.007428571429</v>
      </c>
      <c r="P402" s="26">
        <f t="shared" si="101"/>
        <v>-4500</v>
      </c>
      <c r="Q402" s="26">
        <f t="shared" si="2"/>
        <v>-14500</v>
      </c>
      <c r="R402" s="20"/>
      <c r="S402" s="20"/>
      <c r="T402" s="20"/>
      <c r="U402" s="20"/>
      <c r="V402" s="20"/>
    </row>
    <row r="403" ht="12.75" customHeight="1">
      <c r="A403" s="17" t="s">
        <v>257</v>
      </c>
      <c r="B403" s="18" t="s">
        <v>12</v>
      </c>
      <c r="C403" s="19" t="s">
        <v>1911</v>
      </c>
      <c r="D403" s="20" t="s">
        <v>1912</v>
      </c>
      <c r="E403" s="21" t="s">
        <v>13</v>
      </c>
      <c r="F403" s="20" t="s">
        <v>311</v>
      </c>
      <c r="G403" s="20" t="s">
        <v>1913</v>
      </c>
      <c r="H403" s="20" t="s">
        <v>328</v>
      </c>
      <c r="I403" s="20" t="s">
        <v>1914</v>
      </c>
      <c r="J403" s="20" t="s">
        <v>407</v>
      </c>
      <c r="K403" s="20" t="s">
        <v>1915</v>
      </c>
      <c r="L403" s="22">
        <v>13000.0</v>
      </c>
      <c r="M403" s="23" t="s">
        <v>540</v>
      </c>
      <c r="N403" s="24">
        <v>10200.0</v>
      </c>
      <c r="O403" s="25">
        <f t="shared" si="100"/>
        <v>0.01274509804</v>
      </c>
      <c r="P403" s="26">
        <f t="shared" si="101"/>
        <v>2800</v>
      </c>
      <c r="Q403" s="26">
        <f t="shared" si="2"/>
        <v>-7200</v>
      </c>
      <c r="R403" s="20"/>
      <c r="S403" s="20"/>
      <c r="T403" s="20"/>
      <c r="U403" s="20"/>
      <c r="V403" s="20"/>
    </row>
    <row r="404" ht="12.75" customHeight="1">
      <c r="A404" s="18" t="s">
        <v>277</v>
      </c>
      <c r="B404" s="21" t="s">
        <v>17</v>
      </c>
      <c r="C404" s="21">
        <v>893.0</v>
      </c>
      <c r="D404" s="20" t="str">
        <f t="shared" ref="D404:D405" si="102">CONCATENATE(A404," x ", G404)</f>
        <v>Waldgeist (GB) x Nimboo (USA)</v>
      </c>
      <c r="E404" s="21" t="s">
        <v>11</v>
      </c>
      <c r="F404" s="21" t="s">
        <v>717</v>
      </c>
      <c r="G404" s="21" t="s">
        <v>1916</v>
      </c>
      <c r="H404" s="20"/>
      <c r="I404" s="20"/>
      <c r="J404" s="21" t="s">
        <v>454</v>
      </c>
      <c r="K404" s="21" t="s">
        <v>557</v>
      </c>
      <c r="L404" s="37">
        <v>13000.0</v>
      </c>
      <c r="M404" s="20"/>
      <c r="N404" s="24">
        <v>10000.0</v>
      </c>
      <c r="O404" s="25"/>
      <c r="P404" s="26">
        <f t="shared" si="101"/>
        <v>3000</v>
      </c>
      <c r="Q404" s="26">
        <f t="shared" si="2"/>
        <v>-7000</v>
      </c>
      <c r="R404" s="20"/>
      <c r="S404" s="20"/>
      <c r="T404" s="20"/>
      <c r="U404" s="20"/>
      <c r="V404" s="20"/>
    </row>
    <row r="405" ht="12.75" customHeight="1">
      <c r="A405" s="18" t="s">
        <v>239</v>
      </c>
      <c r="B405" s="21" t="s">
        <v>17</v>
      </c>
      <c r="C405" s="21">
        <v>821.0</v>
      </c>
      <c r="D405" s="20" t="str">
        <f t="shared" si="102"/>
        <v>Starman (GB) x Kheeraan (IRE)</v>
      </c>
      <c r="E405" s="21" t="s">
        <v>13</v>
      </c>
      <c r="F405" s="21" t="s">
        <v>717</v>
      </c>
      <c r="G405" s="21" t="s">
        <v>1917</v>
      </c>
      <c r="H405" s="20"/>
      <c r="I405" s="20"/>
      <c r="J405" s="21" t="s">
        <v>545</v>
      </c>
      <c r="K405" s="21" t="s">
        <v>1918</v>
      </c>
      <c r="L405" s="37">
        <v>13500.0</v>
      </c>
      <c r="M405" s="20"/>
      <c r="N405" s="24">
        <v>10000.0</v>
      </c>
      <c r="O405" s="25"/>
      <c r="P405" s="26">
        <f t="shared" si="101"/>
        <v>3500</v>
      </c>
      <c r="Q405" s="26">
        <f t="shared" si="2"/>
        <v>-6500</v>
      </c>
      <c r="R405" s="20"/>
      <c r="S405" s="20"/>
      <c r="T405" s="20"/>
      <c r="U405" s="20"/>
      <c r="V405" s="20"/>
    </row>
    <row r="406" ht="12.75" customHeight="1">
      <c r="A406" s="33" t="s">
        <v>107</v>
      </c>
      <c r="B406" s="21" t="s">
        <v>17</v>
      </c>
      <c r="C406" s="34">
        <v>666.0</v>
      </c>
      <c r="D406" s="20" t="s">
        <v>1919</v>
      </c>
      <c r="E406" s="21" t="s">
        <v>11</v>
      </c>
      <c r="F406" s="35" t="s">
        <v>311</v>
      </c>
      <c r="G406" s="35" t="s">
        <v>1920</v>
      </c>
      <c r="H406" s="20"/>
      <c r="I406" s="20"/>
      <c r="J406" s="35" t="s">
        <v>1921</v>
      </c>
      <c r="K406" s="35" t="s">
        <v>1922</v>
      </c>
      <c r="L406" s="22">
        <v>14000.0</v>
      </c>
      <c r="M406" s="36"/>
      <c r="N406" s="26">
        <v>7000.0</v>
      </c>
      <c r="O406" s="25">
        <f>sum(L406/N406/100)</f>
        <v>0.02</v>
      </c>
      <c r="P406" s="26">
        <v>3000.0</v>
      </c>
      <c r="Q406" s="26">
        <f t="shared" si="2"/>
        <v>-3000</v>
      </c>
      <c r="R406" s="20"/>
      <c r="S406" s="20"/>
      <c r="T406" s="20"/>
      <c r="U406" s="20"/>
      <c r="V406" s="20"/>
    </row>
    <row r="407" ht="12.75" customHeight="1">
      <c r="A407" s="18" t="s">
        <v>165</v>
      </c>
      <c r="B407" s="21" t="s">
        <v>17</v>
      </c>
      <c r="C407" s="39">
        <v>766.0</v>
      </c>
      <c r="D407" s="21" t="s">
        <v>1923</v>
      </c>
      <c r="E407" s="21" t="s">
        <v>13</v>
      </c>
      <c r="F407" s="21" t="s">
        <v>311</v>
      </c>
      <c r="G407" s="21" t="s">
        <v>1924</v>
      </c>
      <c r="H407" s="20"/>
      <c r="I407" s="20"/>
      <c r="J407" s="21" t="s">
        <v>1925</v>
      </c>
      <c r="K407" s="21" t="s">
        <v>1926</v>
      </c>
      <c r="L407" s="40">
        <v>14000.0</v>
      </c>
      <c r="M407" s="36"/>
      <c r="N407" s="26">
        <v>12500.0</v>
      </c>
      <c r="O407" s="20"/>
      <c r="P407" s="26">
        <f>sum(L407-N407)</f>
        <v>1500</v>
      </c>
      <c r="Q407" s="26">
        <f t="shared" si="2"/>
        <v>-8500</v>
      </c>
      <c r="R407" s="20"/>
      <c r="S407" s="20"/>
      <c r="T407" s="20"/>
      <c r="U407" s="20"/>
      <c r="V407" s="20"/>
    </row>
    <row r="408" ht="12.75" customHeight="1">
      <c r="A408" s="33" t="s">
        <v>167</v>
      </c>
      <c r="B408" s="21" t="s">
        <v>17</v>
      </c>
      <c r="C408" s="34">
        <v>699.0</v>
      </c>
      <c r="D408" s="20" t="s">
        <v>1927</v>
      </c>
      <c r="E408" s="21" t="s">
        <v>13</v>
      </c>
      <c r="F408" s="35" t="s">
        <v>311</v>
      </c>
      <c r="G408" s="35" t="s">
        <v>1928</v>
      </c>
      <c r="H408" s="20"/>
      <c r="I408" s="20"/>
      <c r="J408" s="35" t="s">
        <v>1548</v>
      </c>
      <c r="K408" s="35" t="s">
        <v>989</v>
      </c>
      <c r="L408" s="22">
        <v>14000.0</v>
      </c>
      <c r="M408" s="36"/>
      <c r="N408" s="24">
        <v>10000.0</v>
      </c>
      <c r="O408" s="25">
        <f t="shared" ref="O408:O409" si="103">sum(L408/N408/100)</f>
        <v>0.014</v>
      </c>
      <c r="P408" s="26">
        <v>3000.0</v>
      </c>
      <c r="Q408" s="26">
        <f t="shared" si="2"/>
        <v>-6000</v>
      </c>
      <c r="R408" s="20"/>
      <c r="S408" s="20"/>
      <c r="T408" s="20"/>
      <c r="U408" s="20"/>
      <c r="V408" s="20"/>
    </row>
    <row r="409" ht="12.75" customHeight="1">
      <c r="A409" s="17" t="s">
        <v>169</v>
      </c>
      <c r="B409" s="18" t="s">
        <v>12</v>
      </c>
      <c r="C409" s="19" t="s">
        <v>1929</v>
      </c>
      <c r="D409" s="20" t="s">
        <v>1930</v>
      </c>
      <c r="E409" s="21" t="s">
        <v>11</v>
      </c>
      <c r="F409" s="20" t="s">
        <v>311</v>
      </c>
      <c r="G409" s="20" t="s">
        <v>1931</v>
      </c>
      <c r="H409" s="20" t="s">
        <v>466</v>
      </c>
      <c r="I409" s="20" t="s">
        <v>1932</v>
      </c>
      <c r="J409" s="20" t="s">
        <v>1187</v>
      </c>
      <c r="K409" s="20" t="s">
        <v>562</v>
      </c>
      <c r="L409" s="22">
        <v>14000.0</v>
      </c>
      <c r="M409" s="28">
        <v>10000.0</v>
      </c>
      <c r="N409" s="24">
        <v>10000.0</v>
      </c>
      <c r="O409" s="25">
        <f t="shared" si="103"/>
        <v>0.014</v>
      </c>
      <c r="P409" s="26">
        <f t="shared" ref="P409:P412" si="104">sum(L409-N409)</f>
        <v>4000</v>
      </c>
      <c r="Q409" s="26">
        <f t="shared" si="2"/>
        <v>-6000</v>
      </c>
      <c r="R409" s="20"/>
      <c r="S409" s="20"/>
      <c r="T409" s="20"/>
      <c r="U409" s="20"/>
      <c r="V409" s="20"/>
    </row>
    <row r="410" ht="12.75" customHeight="1">
      <c r="A410" s="18" t="s">
        <v>209</v>
      </c>
      <c r="B410" s="21" t="s">
        <v>17</v>
      </c>
      <c r="C410" s="21">
        <v>937.0</v>
      </c>
      <c r="D410" s="20" t="str">
        <f t="shared" ref="D410:D411" si="105">CONCATENATE(A410," x ", G410)</f>
        <v>Ribchester (IRE) x Rhythm And Rhyme (IRE)</v>
      </c>
      <c r="E410" s="21" t="s">
        <v>13</v>
      </c>
      <c r="F410" s="21" t="s">
        <v>717</v>
      </c>
      <c r="G410" s="21" t="s">
        <v>1933</v>
      </c>
      <c r="H410" s="20"/>
      <c r="I410" s="20"/>
      <c r="J410" s="21" t="s">
        <v>1782</v>
      </c>
      <c r="K410" s="21" t="s">
        <v>1934</v>
      </c>
      <c r="L410" s="37">
        <v>14000.0</v>
      </c>
      <c r="M410" s="20"/>
      <c r="N410" s="24">
        <v>12500.0</v>
      </c>
      <c r="O410" s="25"/>
      <c r="P410" s="26">
        <f t="shared" si="104"/>
        <v>1500</v>
      </c>
      <c r="Q410" s="26">
        <f t="shared" si="2"/>
        <v>-8500</v>
      </c>
      <c r="R410" s="20"/>
      <c r="S410" s="20"/>
      <c r="T410" s="20"/>
      <c r="U410" s="20"/>
      <c r="V410" s="20"/>
    </row>
    <row r="411" ht="12.75" customHeight="1">
      <c r="A411" s="18" t="s">
        <v>213</v>
      </c>
      <c r="B411" s="21" t="s">
        <v>17</v>
      </c>
      <c r="C411" s="21">
        <v>868.0</v>
      </c>
      <c r="D411" s="20" t="str">
        <f t="shared" si="105"/>
        <v>Saxon Warrior (JPN) x Mighty Girl (FR)</v>
      </c>
      <c r="E411" s="21" t="s">
        <v>13</v>
      </c>
      <c r="F411" s="21" t="s">
        <v>717</v>
      </c>
      <c r="G411" s="21" t="s">
        <v>1935</v>
      </c>
      <c r="H411" s="20"/>
      <c r="I411" s="20"/>
      <c r="J411" s="21" t="s">
        <v>1936</v>
      </c>
      <c r="K411" s="21" t="s">
        <v>1937</v>
      </c>
      <c r="L411" s="37">
        <v>14000.0</v>
      </c>
      <c r="M411" s="20"/>
      <c r="N411" s="24">
        <v>25000.0</v>
      </c>
      <c r="O411" s="25"/>
      <c r="P411" s="26">
        <f t="shared" si="104"/>
        <v>-11000</v>
      </c>
      <c r="Q411" s="26">
        <f t="shared" si="2"/>
        <v>-21000</v>
      </c>
      <c r="R411" s="20"/>
      <c r="S411" s="20"/>
      <c r="T411" s="20"/>
      <c r="U411" s="20"/>
      <c r="V411" s="20"/>
    </row>
    <row r="412" ht="12.75" customHeight="1">
      <c r="A412" s="18" t="s">
        <v>221</v>
      </c>
      <c r="B412" s="21" t="s">
        <v>17</v>
      </c>
      <c r="C412" s="39">
        <v>742.0</v>
      </c>
      <c r="D412" s="21" t="s">
        <v>1938</v>
      </c>
      <c r="E412" s="21" t="s">
        <v>13</v>
      </c>
      <c r="F412" s="21" t="s">
        <v>853</v>
      </c>
      <c r="G412" s="21" t="s">
        <v>1939</v>
      </c>
      <c r="H412" s="20"/>
      <c r="I412" s="20"/>
      <c r="J412" s="21" t="s">
        <v>1279</v>
      </c>
      <c r="K412" s="21" t="s">
        <v>1061</v>
      </c>
      <c r="L412" s="40">
        <v>14000.0</v>
      </c>
      <c r="M412" s="36"/>
      <c r="N412" s="26">
        <v>5000.0</v>
      </c>
      <c r="O412" s="20"/>
      <c r="P412" s="26">
        <f t="shared" si="104"/>
        <v>9000</v>
      </c>
      <c r="Q412" s="26">
        <f t="shared" si="2"/>
        <v>-1000</v>
      </c>
      <c r="R412" s="20"/>
      <c r="S412" s="20"/>
      <c r="T412" s="20"/>
      <c r="U412" s="20"/>
      <c r="V412" s="20"/>
    </row>
    <row r="413" ht="12.75" customHeight="1">
      <c r="A413" s="33" t="s">
        <v>225</v>
      </c>
      <c r="B413" s="21" t="s">
        <v>10</v>
      </c>
      <c r="C413" s="39">
        <v>65.0</v>
      </c>
      <c r="D413" s="21" t="s">
        <v>1940</v>
      </c>
      <c r="E413" s="21" t="s">
        <v>13</v>
      </c>
      <c r="F413" s="35"/>
      <c r="G413" s="21"/>
      <c r="H413" s="21"/>
      <c r="I413" s="21"/>
      <c r="J413" s="21" t="s">
        <v>1594</v>
      </c>
      <c r="K413" s="21" t="s">
        <v>1941</v>
      </c>
      <c r="L413" s="41">
        <v>14000.0</v>
      </c>
      <c r="M413" s="20"/>
      <c r="N413" s="24">
        <v>27500.0</v>
      </c>
      <c r="O413" s="25">
        <f t="shared" ref="O413:O415" si="106">sum(L413/N413/100)</f>
        <v>0.005090909091</v>
      </c>
      <c r="P413" s="26">
        <v>-13500.0</v>
      </c>
      <c r="Q413" s="26">
        <f t="shared" si="2"/>
        <v>-23500</v>
      </c>
      <c r="R413" s="20"/>
      <c r="S413" s="20"/>
      <c r="T413" s="20"/>
      <c r="U413" s="20"/>
      <c r="V413" s="20"/>
    </row>
    <row r="414" ht="12.75" customHeight="1">
      <c r="A414" s="17" t="s">
        <v>239</v>
      </c>
      <c r="B414" s="18" t="s">
        <v>14</v>
      </c>
      <c r="C414" s="19" t="s">
        <v>1942</v>
      </c>
      <c r="D414" s="20" t="s">
        <v>1943</v>
      </c>
      <c r="E414" s="21" t="s">
        <v>11</v>
      </c>
      <c r="F414" s="20" t="s">
        <v>358</v>
      </c>
      <c r="G414" s="20" t="s">
        <v>1944</v>
      </c>
      <c r="H414" s="20" t="s">
        <v>347</v>
      </c>
      <c r="I414" s="20" t="s">
        <v>1945</v>
      </c>
      <c r="J414" s="20" t="s">
        <v>1003</v>
      </c>
      <c r="K414" s="20" t="s">
        <v>1946</v>
      </c>
      <c r="L414" s="22">
        <v>14000.0</v>
      </c>
      <c r="M414" s="28">
        <v>10000.0</v>
      </c>
      <c r="N414" s="24">
        <v>10000.0</v>
      </c>
      <c r="O414" s="25">
        <f t="shared" si="106"/>
        <v>0.014</v>
      </c>
      <c r="P414" s="26">
        <f t="shared" ref="P414:P423" si="107">sum(L414-N414)</f>
        <v>4000</v>
      </c>
      <c r="Q414" s="26">
        <f t="shared" si="2"/>
        <v>-6000</v>
      </c>
      <c r="R414" s="20"/>
      <c r="S414" s="20"/>
      <c r="T414" s="20"/>
      <c r="U414" s="20"/>
      <c r="V414" s="20"/>
    </row>
    <row r="415" ht="12.75" customHeight="1">
      <c r="A415" s="17" t="s">
        <v>239</v>
      </c>
      <c r="B415" s="18" t="s">
        <v>12</v>
      </c>
      <c r="C415" s="19" t="s">
        <v>1947</v>
      </c>
      <c r="D415" s="20" t="s">
        <v>1948</v>
      </c>
      <c r="E415" s="21" t="s">
        <v>13</v>
      </c>
      <c r="F415" s="20" t="s">
        <v>358</v>
      </c>
      <c r="G415" s="20" t="s">
        <v>1949</v>
      </c>
      <c r="H415" s="20" t="s">
        <v>347</v>
      </c>
      <c r="I415" s="20" t="s">
        <v>1950</v>
      </c>
      <c r="J415" s="20" t="s">
        <v>586</v>
      </c>
      <c r="K415" s="20" t="s">
        <v>1951</v>
      </c>
      <c r="L415" s="22">
        <v>14000.0</v>
      </c>
      <c r="M415" s="28">
        <v>10000.0</v>
      </c>
      <c r="N415" s="24">
        <v>10000.0</v>
      </c>
      <c r="O415" s="25">
        <f t="shared" si="106"/>
        <v>0.014</v>
      </c>
      <c r="P415" s="26">
        <f t="shared" si="107"/>
        <v>4000</v>
      </c>
      <c r="Q415" s="26">
        <f t="shared" si="2"/>
        <v>-6000</v>
      </c>
      <c r="R415" s="20"/>
      <c r="S415" s="20"/>
      <c r="T415" s="20"/>
      <c r="U415" s="20"/>
      <c r="V415" s="20"/>
    </row>
    <row r="416" ht="12.75" customHeight="1">
      <c r="A416" s="18" t="s">
        <v>245</v>
      </c>
      <c r="B416" s="21" t="s">
        <v>17</v>
      </c>
      <c r="C416" s="21">
        <v>890.0</v>
      </c>
      <c r="D416" s="20" t="str">
        <f>CONCATENATE(A416," x ", G416)</f>
        <v>Supremacy (IRE) x Mzyoon (IRE)</v>
      </c>
      <c r="E416" s="21" t="s">
        <v>11</v>
      </c>
      <c r="F416" s="21" t="s">
        <v>717</v>
      </c>
      <c r="G416" s="21" t="s">
        <v>1952</v>
      </c>
      <c r="H416" s="20"/>
      <c r="I416" s="20"/>
      <c r="J416" s="21" t="s">
        <v>1953</v>
      </c>
      <c r="K416" s="21" t="s">
        <v>1954</v>
      </c>
      <c r="L416" s="37">
        <v>14000.0</v>
      </c>
      <c r="M416" s="20"/>
      <c r="N416" s="26">
        <v>12500.0</v>
      </c>
      <c r="O416" s="25"/>
      <c r="P416" s="26">
        <f t="shared" si="107"/>
        <v>1500</v>
      </c>
      <c r="Q416" s="26">
        <f t="shared" si="2"/>
        <v>-8500</v>
      </c>
      <c r="R416" s="20"/>
      <c r="S416" s="20"/>
      <c r="T416" s="20"/>
      <c r="U416" s="20"/>
      <c r="V416" s="20"/>
    </row>
    <row r="417" ht="12.75" customHeight="1">
      <c r="A417" s="17" t="s">
        <v>273</v>
      </c>
      <c r="B417" s="18" t="s">
        <v>12</v>
      </c>
      <c r="C417" s="19" t="s">
        <v>1955</v>
      </c>
      <c r="D417" s="20" t="s">
        <v>1956</v>
      </c>
      <c r="E417" s="21" t="s">
        <v>13</v>
      </c>
      <c r="F417" s="20" t="s">
        <v>311</v>
      </c>
      <c r="G417" s="20" t="s">
        <v>1957</v>
      </c>
      <c r="H417" s="20" t="s">
        <v>597</v>
      </c>
      <c r="I417" s="20" t="s">
        <v>1958</v>
      </c>
      <c r="J417" s="20" t="s">
        <v>1959</v>
      </c>
      <c r="K417" s="20" t="s">
        <v>1960</v>
      </c>
      <c r="L417" s="22">
        <v>14000.0</v>
      </c>
      <c r="M417" s="28">
        <v>15000.0</v>
      </c>
      <c r="N417" s="24">
        <v>15000.0</v>
      </c>
      <c r="O417" s="25">
        <f t="shared" ref="O417:O420" si="108">sum(L417/N417/100)</f>
        <v>0.009333333333</v>
      </c>
      <c r="P417" s="26">
        <f t="shared" si="107"/>
        <v>-1000</v>
      </c>
      <c r="Q417" s="26">
        <f t="shared" si="2"/>
        <v>-11000</v>
      </c>
      <c r="R417" s="20"/>
      <c r="S417" s="20"/>
      <c r="T417" s="20"/>
      <c r="U417" s="20"/>
      <c r="V417" s="20"/>
    </row>
    <row r="418" ht="12.75" customHeight="1">
      <c r="A418" s="17" t="s">
        <v>139</v>
      </c>
      <c r="B418" s="18" t="s">
        <v>12</v>
      </c>
      <c r="C418" s="19" t="s">
        <v>1961</v>
      </c>
      <c r="D418" s="20" t="s">
        <v>1962</v>
      </c>
      <c r="E418" s="21" t="s">
        <v>13</v>
      </c>
      <c r="F418" s="20" t="s">
        <v>311</v>
      </c>
      <c r="G418" s="20" t="s">
        <v>1963</v>
      </c>
      <c r="H418" s="20" t="s">
        <v>141</v>
      </c>
      <c r="I418" s="20" t="s">
        <v>597</v>
      </c>
      <c r="J418" s="20" t="s">
        <v>322</v>
      </c>
      <c r="K418" s="20" t="s">
        <v>1964</v>
      </c>
      <c r="L418" s="22">
        <v>14500.0</v>
      </c>
      <c r="M418" s="28">
        <v>5000.0</v>
      </c>
      <c r="N418" s="24">
        <v>5000.0</v>
      </c>
      <c r="O418" s="25">
        <f t="shared" si="108"/>
        <v>0.029</v>
      </c>
      <c r="P418" s="26">
        <f t="shared" si="107"/>
        <v>9500</v>
      </c>
      <c r="Q418" s="26">
        <f t="shared" si="2"/>
        <v>-500</v>
      </c>
      <c r="R418" s="20"/>
      <c r="S418" s="20"/>
      <c r="T418" s="20"/>
      <c r="U418" s="20"/>
      <c r="V418" s="20"/>
    </row>
    <row r="419" ht="12.75" customHeight="1">
      <c r="A419" s="17" t="s">
        <v>245</v>
      </c>
      <c r="B419" s="18" t="s">
        <v>12</v>
      </c>
      <c r="C419" s="19" t="s">
        <v>1965</v>
      </c>
      <c r="D419" s="20" t="s">
        <v>1966</v>
      </c>
      <c r="E419" s="21" t="s">
        <v>11</v>
      </c>
      <c r="F419" s="20" t="s">
        <v>311</v>
      </c>
      <c r="G419" s="20" t="s">
        <v>1967</v>
      </c>
      <c r="H419" s="20" t="s">
        <v>173</v>
      </c>
      <c r="I419" s="20" t="s">
        <v>141</v>
      </c>
      <c r="J419" s="20" t="s">
        <v>315</v>
      </c>
      <c r="K419" s="20" t="s">
        <v>1968</v>
      </c>
      <c r="L419" s="22">
        <v>14500.0</v>
      </c>
      <c r="M419" s="21">
        <v>12500.0</v>
      </c>
      <c r="N419" s="24">
        <v>12500.0</v>
      </c>
      <c r="O419" s="25">
        <f t="shared" si="108"/>
        <v>0.0116</v>
      </c>
      <c r="P419" s="26">
        <f t="shared" si="107"/>
        <v>2000</v>
      </c>
      <c r="Q419" s="26">
        <f t="shared" si="2"/>
        <v>-8000</v>
      </c>
      <c r="R419" s="20"/>
      <c r="S419" s="20"/>
      <c r="T419" s="20"/>
      <c r="U419" s="20"/>
      <c r="V419" s="20"/>
    </row>
    <row r="420" ht="12.75" customHeight="1">
      <c r="A420" s="17" t="s">
        <v>16</v>
      </c>
      <c r="B420" s="18" t="s">
        <v>14</v>
      </c>
      <c r="C420" s="19" t="s">
        <v>1969</v>
      </c>
      <c r="D420" s="20" t="s">
        <v>1970</v>
      </c>
      <c r="E420" s="21" t="s">
        <v>11</v>
      </c>
      <c r="F420" s="20" t="s">
        <v>311</v>
      </c>
      <c r="G420" s="20" t="s">
        <v>1971</v>
      </c>
      <c r="H420" s="20" t="s">
        <v>353</v>
      </c>
      <c r="I420" s="20" t="s">
        <v>690</v>
      </c>
      <c r="J420" s="20" t="s">
        <v>771</v>
      </c>
      <c r="K420" s="20" t="s">
        <v>1972</v>
      </c>
      <c r="L420" s="22">
        <v>15000.0</v>
      </c>
      <c r="M420" s="47">
        <v>5000.0</v>
      </c>
      <c r="N420" s="26">
        <v>25000.0</v>
      </c>
      <c r="O420" s="25">
        <f t="shared" si="108"/>
        <v>0.006</v>
      </c>
      <c r="P420" s="26">
        <f t="shared" si="107"/>
        <v>-10000</v>
      </c>
      <c r="Q420" s="26">
        <f t="shared" si="2"/>
        <v>-20000</v>
      </c>
      <c r="R420" s="20"/>
      <c r="S420" s="20"/>
      <c r="T420" s="20"/>
      <c r="U420" s="20"/>
      <c r="V420" s="20"/>
    </row>
    <row r="421" ht="12.75" customHeight="1">
      <c r="A421" s="18" t="s">
        <v>21</v>
      </c>
      <c r="B421" s="21" t="s">
        <v>17</v>
      </c>
      <c r="C421" s="21">
        <v>818.0</v>
      </c>
      <c r="D421" s="20" t="str">
        <f t="shared" ref="D421:D422" si="109">CONCATENATE(A421," x ", G421)</f>
        <v>Advertise (GB) x Key Light (IRE)</v>
      </c>
      <c r="E421" s="21" t="s">
        <v>13</v>
      </c>
      <c r="F421" s="21" t="s">
        <v>717</v>
      </c>
      <c r="G421" s="21" t="s">
        <v>1973</v>
      </c>
      <c r="H421" s="20"/>
      <c r="I421" s="20"/>
      <c r="J421" s="21" t="s">
        <v>624</v>
      </c>
      <c r="K421" s="21" t="s">
        <v>1974</v>
      </c>
      <c r="L421" s="37">
        <v>15000.0</v>
      </c>
      <c r="M421" s="20"/>
      <c r="N421" s="26">
        <v>12000.0</v>
      </c>
      <c r="O421" s="25"/>
      <c r="P421" s="26">
        <f t="shared" si="107"/>
        <v>3000</v>
      </c>
      <c r="Q421" s="26">
        <f t="shared" si="2"/>
        <v>-7000</v>
      </c>
      <c r="R421" s="20"/>
      <c r="S421" s="20"/>
      <c r="T421" s="20"/>
      <c r="U421" s="20"/>
      <c r="V421" s="20"/>
    </row>
    <row r="422" ht="12.75" customHeight="1">
      <c r="A422" s="18" t="s">
        <v>33</v>
      </c>
      <c r="B422" s="21" t="s">
        <v>17</v>
      </c>
      <c r="C422" s="21">
        <v>850.0</v>
      </c>
      <c r="D422" s="20" t="str">
        <f t="shared" si="109"/>
        <v>Australia (GB) x Madame Delavanti (IRE)</v>
      </c>
      <c r="E422" s="21" t="s">
        <v>11</v>
      </c>
      <c r="F422" s="21" t="s">
        <v>853</v>
      </c>
      <c r="G422" s="21" t="s">
        <v>1975</v>
      </c>
      <c r="H422" s="20"/>
      <c r="I422" s="20"/>
      <c r="J422" s="21" t="s">
        <v>872</v>
      </c>
      <c r="K422" s="21" t="s">
        <v>1976</v>
      </c>
      <c r="L422" s="37">
        <v>15000.0</v>
      </c>
      <c r="M422" s="20"/>
      <c r="N422" s="24">
        <v>17500.0</v>
      </c>
      <c r="O422" s="25"/>
      <c r="P422" s="26">
        <f t="shared" si="107"/>
        <v>-2500</v>
      </c>
      <c r="Q422" s="26">
        <f t="shared" si="2"/>
        <v>-12500</v>
      </c>
      <c r="R422" s="20"/>
      <c r="S422" s="20"/>
      <c r="T422" s="20"/>
      <c r="U422" s="20"/>
      <c r="V422" s="20"/>
    </row>
    <row r="423" ht="12.75" customHeight="1">
      <c r="A423" s="17" t="s">
        <v>33</v>
      </c>
      <c r="B423" s="18" t="s">
        <v>14</v>
      </c>
      <c r="C423" s="19" t="s">
        <v>1977</v>
      </c>
      <c r="D423" s="20" t="s">
        <v>1978</v>
      </c>
      <c r="E423" s="21" t="s">
        <v>11</v>
      </c>
      <c r="F423" s="20" t="s">
        <v>358</v>
      </c>
      <c r="G423" s="20" t="s">
        <v>1979</v>
      </c>
      <c r="H423" s="20" t="s">
        <v>459</v>
      </c>
      <c r="I423" s="20" t="s">
        <v>1980</v>
      </c>
      <c r="J423" s="20" t="s">
        <v>1760</v>
      </c>
      <c r="K423" s="20" t="s">
        <v>1981</v>
      </c>
      <c r="L423" s="22">
        <v>15000.0</v>
      </c>
      <c r="M423" s="28">
        <v>17500.0</v>
      </c>
      <c r="N423" s="24">
        <v>17500.0</v>
      </c>
      <c r="O423" s="25">
        <f t="shared" ref="O423:O426" si="110">sum(L423/N423/100)</f>
        <v>0.008571428571</v>
      </c>
      <c r="P423" s="26">
        <f t="shared" si="107"/>
        <v>-2500</v>
      </c>
      <c r="Q423" s="26">
        <f t="shared" si="2"/>
        <v>-12500</v>
      </c>
      <c r="R423" s="20"/>
      <c r="S423" s="20"/>
      <c r="T423" s="20"/>
      <c r="U423" s="20"/>
      <c r="V423" s="20"/>
    </row>
    <row r="424" ht="12.75" customHeight="1">
      <c r="A424" s="33" t="s">
        <v>47</v>
      </c>
      <c r="B424" s="21" t="s">
        <v>17</v>
      </c>
      <c r="C424" s="34">
        <v>543.0</v>
      </c>
      <c r="D424" s="35" t="s">
        <v>1982</v>
      </c>
      <c r="E424" s="21" t="s">
        <v>13</v>
      </c>
      <c r="F424" s="35" t="s">
        <v>1226</v>
      </c>
      <c r="G424" s="35" t="s">
        <v>1983</v>
      </c>
      <c r="H424" s="20"/>
      <c r="I424" s="20"/>
      <c r="J424" s="35" t="s">
        <v>556</v>
      </c>
      <c r="K424" s="35" t="s">
        <v>1612</v>
      </c>
      <c r="L424" s="22">
        <v>15000.0</v>
      </c>
      <c r="M424" s="36"/>
      <c r="N424" s="26">
        <v>7500.0</v>
      </c>
      <c r="O424" s="25">
        <f t="shared" si="110"/>
        <v>0.02</v>
      </c>
      <c r="P424" s="26">
        <v>3000.0</v>
      </c>
      <c r="Q424" s="26">
        <f t="shared" si="2"/>
        <v>-2500</v>
      </c>
      <c r="R424" s="20"/>
      <c r="S424" s="20"/>
      <c r="T424" s="20"/>
      <c r="U424" s="20"/>
      <c r="V424" s="20"/>
    </row>
    <row r="425" ht="12.75" customHeight="1">
      <c r="A425" s="17" t="s">
        <v>47</v>
      </c>
      <c r="B425" s="18" t="s">
        <v>12</v>
      </c>
      <c r="C425" s="19" t="s">
        <v>1984</v>
      </c>
      <c r="D425" s="20" t="s">
        <v>1985</v>
      </c>
      <c r="E425" s="21" t="s">
        <v>11</v>
      </c>
      <c r="F425" s="20" t="s">
        <v>311</v>
      </c>
      <c r="G425" s="20" t="s">
        <v>1986</v>
      </c>
      <c r="H425" s="20" t="s">
        <v>393</v>
      </c>
      <c r="I425" s="20" t="s">
        <v>1987</v>
      </c>
      <c r="J425" s="20" t="s">
        <v>468</v>
      </c>
      <c r="K425" s="20" t="s">
        <v>802</v>
      </c>
      <c r="L425" s="22">
        <v>15000.0</v>
      </c>
      <c r="M425" s="28">
        <v>7500.0</v>
      </c>
      <c r="N425" s="24">
        <v>7500.0</v>
      </c>
      <c r="O425" s="25">
        <f t="shared" si="110"/>
        <v>0.02</v>
      </c>
      <c r="P425" s="26">
        <f t="shared" ref="P425:P429" si="111">sum(L425-N425)</f>
        <v>7500</v>
      </c>
      <c r="Q425" s="26">
        <f t="shared" si="2"/>
        <v>-2500</v>
      </c>
      <c r="R425" s="20"/>
      <c r="S425" s="20"/>
      <c r="T425" s="20"/>
      <c r="U425" s="20"/>
      <c r="V425" s="20"/>
    </row>
    <row r="426" ht="12.75" customHeight="1">
      <c r="A426" s="17" t="s">
        <v>47</v>
      </c>
      <c r="B426" s="18" t="s">
        <v>12</v>
      </c>
      <c r="C426" s="19" t="s">
        <v>1988</v>
      </c>
      <c r="D426" s="20" t="s">
        <v>1989</v>
      </c>
      <c r="E426" s="21" t="s">
        <v>11</v>
      </c>
      <c r="F426" s="20" t="s">
        <v>311</v>
      </c>
      <c r="G426" s="20" t="s">
        <v>1990</v>
      </c>
      <c r="H426" s="20" t="s">
        <v>393</v>
      </c>
      <c r="I426" s="20" t="s">
        <v>1991</v>
      </c>
      <c r="J426" s="20" t="s">
        <v>1193</v>
      </c>
      <c r="K426" s="20" t="s">
        <v>533</v>
      </c>
      <c r="L426" s="22">
        <v>15000.0</v>
      </c>
      <c r="M426" s="28">
        <v>7500.0</v>
      </c>
      <c r="N426" s="24">
        <v>7500.0</v>
      </c>
      <c r="O426" s="25">
        <f t="shared" si="110"/>
        <v>0.02</v>
      </c>
      <c r="P426" s="26">
        <f t="shared" si="111"/>
        <v>7500</v>
      </c>
      <c r="Q426" s="26">
        <f t="shared" si="2"/>
        <v>-2500</v>
      </c>
      <c r="R426" s="20"/>
      <c r="S426" s="20"/>
      <c r="T426" s="20"/>
      <c r="U426" s="20"/>
      <c r="V426" s="20"/>
    </row>
    <row r="427" ht="12.75" customHeight="1">
      <c r="A427" s="18" t="s">
        <v>67</v>
      </c>
      <c r="B427" s="21" t="s">
        <v>17</v>
      </c>
      <c r="C427" s="21">
        <v>969.0</v>
      </c>
      <c r="D427" s="20" t="str">
        <f>CONCATENATE(A427," x ", G427)</f>
        <v>Cotai Glory (GB) x Shim Sham (IRE)</v>
      </c>
      <c r="E427" s="21" t="s">
        <v>13</v>
      </c>
      <c r="F427" s="21" t="s">
        <v>853</v>
      </c>
      <c r="G427" s="21" t="s">
        <v>1992</v>
      </c>
      <c r="H427" s="20"/>
      <c r="I427" s="20"/>
      <c r="J427" s="21" t="s">
        <v>1095</v>
      </c>
      <c r="K427" s="21" t="s">
        <v>1993</v>
      </c>
      <c r="L427" s="37">
        <v>15000.0</v>
      </c>
      <c r="M427" s="20"/>
      <c r="N427" s="24">
        <v>12500.0</v>
      </c>
      <c r="O427" s="25"/>
      <c r="P427" s="26">
        <f t="shared" si="111"/>
        <v>2500</v>
      </c>
      <c r="Q427" s="26">
        <f t="shared" si="2"/>
        <v>-7500</v>
      </c>
      <c r="R427" s="20"/>
      <c r="S427" s="20"/>
      <c r="T427" s="20"/>
      <c r="U427" s="20"/>
      <c r="V427" s="20"/>
    </row>
    <row r="428" ht="12.75" customHeight="1">
      <c r="A428" s="17" t="s">
        <v>69</v>
      </c>
      <c r="B428" s="18" t="s">
        <v>12</v>
      </c>
      <c r="C428" s="19" t="s">
        <v>1994</v>
      </c>
      <c r="D428" s="20" t="s">
        <v>1995</v>
      </c>
      <c r="E428" s="21" t="s">
        <v>11</v>
      </c>
      <c r="F428" s="20" t="s">
        <v>311</v>
      </c>
      <c r="G428" s="20" t="s">
        <v>1996</v>
      </c>
      <c r="H428" s="20" t="s">
        <v>157</v>
      </c>
      <c r="I428" s="20" t="s">
        <v>1958</v>
      </c>
      <c r="J428" s="20" t="s">
        <v>1193</v>
      </c>
      <c r="K428" s="20" t="s">
        <v>743</v>
      </c>
      <c r="L428" s="22">
        <v>15000.0</v>
      </c>
      <c r="M428" s="27">
        <v>5500.0</v>
      </c>
      <c r="N428" s="26">
        <v>5500.0</v>
      </c>
      <c r="O428" s="25">
        <f t="shared" ref="O428:O443" si="112">sum(L428/N428/100)</f>
        <v>0.02727272727</v>
      </c>
      <c r="P428" s="26">
        <f t="shared" si="111"/>
        <v>9500</v>
      </c>
      <c r="Q428" s="26">
        <f t="shared" si="2"/>
        <v>-500</v>
      </c>
      <c r="R428" s="20"/>
      <c r="S428" s="20"/>
      <c r="T428" s="20"/>
      <c r="U428" s="20"/>
      <c r="V428" s="20"/>
    </row>
    <row r="429" ht="12.75" customHeight="1">
      <c r="A429" s="17" t="s">
        <v>87</v>
      </c>
      <c r="B429" s="18" t="s">
        <v>14</v>
      </c>
      <c r="C429" s="19" t="s">
        <v>1997</v>
      </c>
      <c r="D429" s="20" t="s">
        <v>1998</v>
      </c>
      <c r="E429" s="21" t="s">
        <v>13</v>
      </c>
      <c r="F429" s="20" t="s">
        <v>311</v>
      </c>
      <c r="G429" s="20" t="s">
        <v>1999</v>
      </c>
      <c r="H429" s="20" t="s">
        <v>597</v>
      </c>
      <c r="I429" s="20" t="s">
        <v>153</v>
      </c>
      <c r="J429" s="20" t="s">
        <v>2000</v>
      </c>
      <c r="K429" s="20" t="s">
        <v>2001</v>
      </c>
      <c r="L429" s="22">
        <v>15000.0</v>
      </c>
      <c r="M429" s="28">
        <v>15000.0</v>
      </c>
      <c r="N429" s="24">
        <v>15000.0</v>
      </c>
      <c r="O429" s="25">
        <f t="shared" si="112"/>
        <v>0.01</v>
      </c>
      <c r="P429" s="26">
        <f t="shared" si="111"/>
        <v>0</v>
      </c>
      <c r="Q429" s="26">
        <f t="shared" si="2"/>
        <v>-10000</v>
      </c>
      <c r="R429" s="20"/>
      <c r="S429" s="20"/>
      <c r="T429" s="20"/>
      <c r="U429" s="20"/>
      <c r="V429" s="20"/>
    </row>
    <row r="430" ht="12.75" customHeight="1">
      <c r="A430" s="33" t="s">
        <v>91</v>
      </c>
      <c r="B430" s="21" t="s">
        <v>17</v>
      </c>
      <c r="C430" s="34">
        <v>682.0</v>
      </c>
      <c r="D430" s="20" t="s">
        <v>2002</v>
      </c>
      <c r="E430" s="21" t="s">
        <v>13</v>
      </c>
      <c r="F430" s="35" t="s">
        <v>358</v>
      </c>
      <c r="G430" s="35" t="s">
        <v>2003</v>
      </c>
      <c r="H430" s="20"/>
      <c r="I430" s="20"/>
      <c r="J430" s="35" t="s">
        <v>362</v>
      </c>
      <c r="K430" s="35" t="s">
        <v>2004</v>
      </c>
      <c r="L430" s="22">
        <v>15000.0</v>
      </c>
      <c r="M430" s="36"/>
      <c r="N430" s="26">
        <v>5000.0</v>
      </c>
      <c r="O430" s="25">
        <f t="shared" si="112"/>
        <v>0.03</v>
      </c>
      <c r="P430" s="26">
        <v>3000.0</v>
      </c>
      <c r="Q430" s="26">
        <f t="shared" si="2"/>
        <v>0</v>
      </c>
      <c r="R430" s="20"/>
      <c r="S430" s="20"/>
      <c r="T430" s="20"/>
      <c r="U430" s="20"/>
      <c r="V430" s="20"/>
    </row>
    <row r="431" ht="12.75" customHeight="1">
      <c r="A431" s="33" t="s">
        <v>91</v>
      </c>
      <c r="B431" s="21" t="s">
        <v>17</v>
      </c>
      <c r="C431" s="34">
        <v>581.0</v>
      </c>
      <c r="D431" s="20" t="s">
        <v>2005</v>
      </c>
      <c r="E431" s="21" t="s">
        <v>11</v>
      </c>
      <c r="F431" s="35" t="s">
        <v>721</v>
      </c>
      <c r="G431" s="35" t="s">
        <v>2006</v>
      </c>
      <c r="H431" s="20"/>
      <c r="I431" s="20"/>
      <c r="J431" s="35" t="s">
        <v>919</v>
      </c>
      <c r="K431" s="35" t="s">
        <v>2007</v>
      </c>
      <c r="L431" s="22">
        <v>15000.0</v>
      </c>
      <c r="M431" s="36"/>
      <c r="N431" s="26">
        <v>5000.0</v>
      </c>
      <c r="O431" s="25">
        <f t="shared" si="112"/>
        <v>0.03</v>
      </c>
      <c r="P431" s="26">
        <v>3000.0</v>
      </c>
      <c r="Q431" s="26">
        <f t="shared" si="2"/>
        <v>0</v>
      </c>
      <c r="R431" s="20"/>
      <c r="S431" s="20"/>
      <c r="T431" s="20"/>
      <c r="U431" s="20"/>
      <c r="V431" s="20"/>
    </row>
    <row r="432" ht="12.75" customHeight="1">
      <c r="A432" s="17" t="s">
        <v>147</v>
      </c>
      <c r="B432" s="18" t="s">
        <v>14</v>
      </c>
      <c r="C432" s="19" t="s">
        <v>2008</v>
      </c>
      <c r="D432" s="20" t="s">
        <v>2009</v>
      </c>
      <c r="E432" s="21" t="s">
        <v>11</v>
      </c>
      <c r="F432" s="20" t="s">
        <v>311</v>
      </c>
      <c r="G432" s="20" t="s">
        <v>2010</v>
      </c>
      <c r="H432" s="20" t="s">
        <v>891</v>
      </c>
      <c r="I432" s="20" t="s">
        <v>131</v>
      </c>
      <c r="J432" s="20" t="s">
        <v>2011</v>
      </c>
      <c r="K432" s="20" t="s">
        <v>2012</v>
      </c>
      <c r="L432" s="22">
        <v>15000.0</v>
      </c>
      <c r="M432" s="23" t="s">
        <v>1620</v>
      </c>
      <c r="N432" s="24">
        <v>18000.0</v>
      </c>
      <c r="O432" s="25">
        <f t="shared" si="112"/>
        <v>0.008333333333</v>
      </c>
      <c r="P432" s="26">
        <f>sum(L432-N432)</f>
        <v>-3000</v>
      </c>
      <c r="Q432" s="26">
        <f t="shared" si="2"/>
        <v>-13000</v>
      </c>
      <c r="R432" s="20"/>
      <c r="S432" s="20"/>
      <c r="T432" s="20"/>
      <c r="U432" s="20"/>
      <c r="V432" s="20"/>
    </row>
    <row r="433" ht="12.75" customHeight="1">
      <c r="A433" s="33" t="s">
        <v>157</v>
      </c>
      <c r="B433" s="21" t="s">
        <v>17</v>
      </c>
      <c r="C433" s="34">
        <v>587.0</v>
      </c>
      <c r="D433" s="20" t="s">
        <v>2013</v>
      </c>
      <c r="E433" s="21" t="s">
        <v>13</v>
      </c>
      <c r="F433" s="35" t="s">
        <v>697</v>
      </c>
      <c r="G433" s="35" t="s">
        <v>2014</v>
      </c>
      <c r="H433" s="20"/>
      <c r="I433" s="20"/>
      <c r="J433" s="35" t="s">
        <v>407</v>
      </c>
      <c r="K433" s="35" t="s">
        <v>2015</v>
      </c>
      <c r="L433" s="22">
        <v>15000.0</v>
      </c>
      <c r="M433" s="36"/>
      <c r="N433" s="26">
        <v>35000.0</v>
      </c>
      <c r="O433" s="25">
        <f t="shared" si="112"/>
        <v>0.004285714286</v>
      </c>
      <c r="P433" s="26">
        <v>3000.0</v>
      </c>
      <c r="Q433" s="26">
        <f t="shared" si="2"/>
        <v>-30000</v>
      </c>
      <c r="R433" s="20"/>
      <c r="S433" s="20"/>
      <c r="T433" s="20"/>
      <c r="U433" s="20"/>
      <c r="V433" s="20"/>
    </row>
    <row r="434" ht="12.75" customHeight="1">
      <c r="A434" s="17" t="s">
        <v>159</v>
      </c>
      <c r="B434" s="18" t="s">
        <v>12</v>
      </c>
      <c r="C434" s="19" t="s">
        <v>2016</v>
      </c>
      <c r="D434" s="20" t="s">
        <v>2017</v>
      </c>
      <c r="E434" s="21" t="s">
        <v>11</v>
      </c>
      <c r="F434" s="20" t="s">
        <v>311</v>
      </c>
      <c r="G434" s="20" t="s">
        <v>2018</v>
      </c>
      <c r="H434" s="20" t="s">
        <v>393</v>
      </c>
      <c r="I434" s="20" t="s">
        <v>1688</v>
      </c>
      <c r="J434" s="20" t="s">
        <v>479</v>
      </c>
      <c r="K434" s="20" t="s">
        <v>2019</v>
      </c>
      <c r="L434" s="22">
        <v>15000.0</v>
      </c>
      <c r="M434" s="28">
        <v>5000.0</v>
      </c>
      <c r="N434" s="24">
        <v>5000.0</v>
      </c>
      <c r="O434" s="25">
        <f t="shared" si="112"/>
        <v>0.03</v>
      </c>
      <c r="P434" s="26">
        <f t="shared" ref="P434:P436" si="113">sum(L434-N434)</f>
        <v>10000</v>
      </c>
      <c r="Q434" s="26">
        <f t="shared" si="2"/>
        <v>0</v>
      </c>
      <c r="R434" s="20"/>
      <c r="S434" s="20"/>
      <c r="T434" s="20"/>
      <c r="U434" s="20"/>
      <c r="V434" s="20"/>
    </row>
    <row r="435" ht="12.75" customHeight="1">
      <c r="A435" s="17" t="s">
        <v>165</v>
      </c>
      <c r="B435" s="18" t="s">
        <v>14</v>
      </c>
      <c r="C435" s="19" t="s">
        <v>2020</v>
      </c>
      <c r="D435" s="20" t="s">
        <v>2021</v>
      </c>
      <c r="E435" s="21" t="s">
        <v>11</v>
      </c>
      <c r="F435" s="20" t="s">
        <v>358</v>
      </c>
      <c r="G435" s="20" t="s">
        <v>2022</v>
      </c>
      <c r="H435" s="20" t="s">
        <v>161</v>
      </c>
      <c r="I435" s="20" t="s">
        <v>2023</v>
      </c>
      <c r="J435" s="20" t="s">
        <v>753</v>
      </c>
      <c r="K435" s="20" t="s">
        <v>1061</v>
      </c>
      <c r="L435" s="22">
        <v>15000.0</v>
      </c>
      <c r="M435" s="28">
        <v>12500.0</v>
      </c>
      <c r="N435" s="24">
        <v>12500.0</v>
      </c>
      <c r="O435" s="25">
        <f t="shared" si="112"/>
        <v>0.012</v>
      </c>
      <c r="P435" s="26">
        <f t="shared" si="113"/>
        <v>2500</v>
      </c>
      <c r="Q435" s="26">
        <f t="shared" si="2"/>
        <v>-7500</v>
      </c>
      <c r="R435" s="20"/>
      <c r="S435" s="20"/>
      <c r="T435" s="20"/>
      <c r="U435" s="20"/>
      <c r="V435" s="20"/>
    </row>
    <row r="436" ht="12.75" customHeight="1">
      <c r="A436" s="17" t="s">
        <v>165</v>
      </c>
      <c r="B436" s="18" t="s">
        <v>14</v>
      </c>
      <c r="C436" s="19" t="s">
        <v>2024</v>
      </c>
      <c r="D436" s="20" t="s">
        <v>2025</v>
      </c>
      <c r="E436" s="21" t="s">
        <v>11</v>
      </c>
      <c r="F436" s="20" t="s">
        <v>311</v>
      </c>
      <c r="G436" s="20" t="s">
        <v>2026</v>
      </c>
      <c r="H436" s="20" t="s">
        <v>161</v>
      </c>
      <c r="I436" s="20" t="s">
        <v>141</v>
      </c>
      <c r="J436" s="20" t="s">
        <v>2027</v>
      </c>
      <c r="K436" s="20" t="s">
        <v>330</v>
      </c>
      <c r="L436" s="22">
        <v>15000.0</v>
      </c>
      <c r="M436" s="28">
        <v>12500.0</v>
      </c>
      <c r="N436" s="24">
        <v>12500.0</v>
      </c>
      <c r="O436" s="25">
        <f t="shared" si="112"/>
        <v>0.012</v>
      </c>
      <c r="P436" s="26">
        <f t="shared" si="113"/>
        <v>2500</v>
      </c>
      <c r="Q436" s="26">
        <f t="shared" si="2"/>
        <v>-7500</v>
      </c>
      <c r="R436" s="20"/>
      <c r="S436" s="20"/>
      <c r="T436" s="20"/>
      <c r="U436" s="20"/>
      <c r="V436" s="20"/>
    </row>
    <row r="437" ht="12.75" customHeight="1">
      <c r="A437" s="33" t="s">
        <v>167</v>
      </c>
      <c r="B437" s="21" t="s">
        <v>17</v>
      </c>
      <c r="C437" s="34">
        <v>671.0</v>
      </c>
      <c r="D437" s="20" t="s">
        <v>2028</v>
      </c>
      <c r="E437" s="21" t="s">
        <v>13</v>
      </c>
      <c r="F437" s="35" t="s">
        <v>333</v>
      </c>
      <c r="G437" s="35" t="s">
        <v>2029</v>
      </c>
      <c r="H437" s="20"/>
      <c r="I437" s="20"/>
      <c r="J437" s="35" t="s">
        <v>407</v>
      </c>
      <c r="K437" s="35" t="s">
        <v>2030</v>
      </c>
      <c r="L437" s="22">
        <v>15000.0</v>
      </c>
      <c r="M437" s="36"/>
      <c r="N437" s="24">
        <v>10000.0</v>
      </c>
      <c r="O437" s="25">
        <f t="shared" si="112"/>
        <v>0.015</v>
      </c>
      <c r="P437" s="26">
        <v>3000.0</v>
      </c>
      <c r="Q437" s="26">
        <f t="shared" si="2"/>
        <v>-5000</v>
      </c>
      <c r="R437" s="20"/>
      <c r="S437" s="20"/>
      <c r="T437" s="20"/>
      <c r="U437" s="20"/>
      <c r="V437" s="20"/>
    </row>
    <row r="438" ht="12.75" customHeight="1">
      <c r="A438" s="33" t="s">
        <v>169</v>
      </c>
      <c r="B438" s="21" t="s">
        <v>17</v>
      </c>
      <c r="C438" s="34">
        <v>691.0</v>
      </c>
      <c r="D438" s="20" t="s">
        <v>2031</v>
      </c>
      <c r="E438" s="21" t="s">
        <v>13</v>
      </c>
      <c r="F438" s="35" t="s">
        <v>311</v>
      </c>
      <c r="G438" s="35" t="s">
        <v>2032</v>
      </c>
      <c r="H438" s="20"/>
      <c r="I438" s="20"/>
      <c r="J438" s="35" t="s">
        <v>454</v>
      </c>
      <c r="K438" s="35" t="s">
        <v>969</v>
      </c>
      <c r="L438" s="22">
        <v>15000.0</v>
      </c>
      <c r="M438" s="36"/>
      <c r="N438" s="26">
        <v>10000.0</v>
      </c>
      <c r="O438" s="25">
        <f t="shared" si="112"/>
        <v>0.015</v>
      </c>
      <c r="P438" s="26">
        <v>3000.0</v>
      </c>
      <c r="Q438" s="26">
        <f t="shared" si="2"/>
        <v>-5000</v>
      </c>
      <c r="R438" s="20"/>
      <c r="S438" s="20"/>
      <c r="T438" s="20"/>
      <c r="U438" s="20"/>
      <c r="V438" s="20"/>
    </row>
    <row r="439" ht="12.75" customHeight="1">
      <c r="A439" s="18" t="s">
        <v>173</v>
      </c>
      <c r="B439" s="21" t="s">
        <v>10</v>
      </c>
      <c r="C439" s="39">
        <v>515.0</v>
      </c>
      <c r="D439" s="21" t="s">
        <v>2033</v>
      </c>
      <c r="E439" s="21" t="s">
        <v>11</v>
      </c>
      <c r="F439" s="20"/>
      <c r="G439" s="20"/>
      <c r="H439" s="20"/>
      <c r="I439" s="20"/>
      <c r="J439" s="21" t="s">
        <v>799</v>
      </c>
      <c r="K439" s="21" t="s">
        <v>2034</v>
      </c>
      <c r="L439" s="22">
        <v>15000.0</v>
      </c>
      <c r="M439" s="36"/>
      <c r="N439" s="26">
        <v>50000.0</v>
      </c>
      <c r="O439" s="25">
        <f t="shared" si="112"/>
        <v>0.003</v>
      </c>
      <c r="P439" s="26">
        <v>-35000.0</v>
      </c>
      <c r="Q439" s="26">
        <f t="shared" si="2"/>
        <v>-45000</v>
      </c>
      <c r="R439" s="20"/>
      <c r="S439" s="20"/>
      <c r="T439" s="20"/>
      <c r="U439" s="20"/>
      <c r="V439" s="20"/>
    </row>
    <row r="440" ht="12.75" customHeight="1">
      <c r="A440" s="33" t="s">
        <v>173</v>
      </c>
      <c r="B440" s="21" t="s">
        <v>17</v>
      </c>
      <c r="C440" s="34">
        <v>717.0</v>
      </c>
      <c r="D440" s="20" t="s">
        <v>2035</v>
      </c>
      <c r="E440" s="21" t="s">
        <v>13</v>
      </c>
      <c r="F440" s="35" t="s">
        <v>311</v>
      </c>
      <c r="G440" s="35">
        <v>2023.0</v>
      </c>
      <c r="H440" s="20"/>
      <c r="I440" s="20"/>
      <c r="J440" s="35" t="s">
        <v>705</v>
      </c>
      <c r="K440" s="35" t="s">
        <v>1765</v>
      </c>
      <c r="L440" s="22">
        <v>15000.0</v>
      </c>
      <c r="M440" s="36"/>
      <c r="N440" s="26">
        <v>50000.0</v>
      </c>
      <c r="O440" s="25">
        <f t="shared" si="112"/>
        <v>0.003</v>
      </c>
      <c r="P440" s="26">
        <v>3000.0</v>
      </c>
      <c r="Q440" s="26">
        <f t="shared" si="2"/>
        <v>-45000</v>
      </c>
      <c r="R440" s="20"/>
      <c r="S440" s="20"/>
      <c r="T440" s="20"/>
      <c r="U440" s="20"/>
      <c r="V440" s="20"/>
    </row>
    <row r="441" ht="12.75" customHeight="1">
      <c r="A441" s="17" t="s">
        <v>173</v>
      </c>
      <c r="B441" s="18" t="s">
        <v>14</v>
      </c>
      <c r="C441" s="19" t="s">
        <v>2036</v>
      </c>
      <c r="D441" s="20" t="s">
        <v>2037</v>
      </c>
      <c r="E441" s="21" t="s">
        <v>11</v>
      </c>
      <c r="F441" s="20" t="s">
        <v>311</v>
      </c>
      <c r="G441" s="20" t="s">
        <v>2038</v>
      </c>
      <c r="H441" s="20" t="s">
        <v>16</v>
      </c>
      <c r="I441" s="20" t="s">
        <v>2039</v>
      </c>
      <c r="J441" s="20" t="s">
        <v>2027</v>
      </c>
      <c r="K441" s="20" t="s">
        <v>2040</v>
      </c>
      <c r="L441" s="22">
        <v>15000.0</v>
      </c>
      <c r="M441" s="28">
        <v>50000.0</v>
      </c>
      <c r="N441" s="24">
        <v>50000.0</v>
      </c>
      <c r="O441" s="25">
        <f t="shared" si="112"/>
        <v>0.003</v>
      </c>
      <c r="P441" s="26">
        <f>sum(L441-N441)</f>
        <v>-35000</v>
      </c>
      <c r="Q441" s="26">
        <f t="shared" si="2"/>
        <v>-45000</v>
      </c>
      <c r="R441" s="20"/>
      <c r="S441" s="20"/>
      <c r="T441" s="20"/>
      <c r="U441" s="20"/>
      <c r="V441" s="20"/>
    </row>
    <row r="442" ht="12.75" customHeight="1">
      <c r="A442" s="33" t="s">
        <v>195</v>
      </c>
      <c r="B442" s="21" t="s">
        <v>17</v>
      </c>
      <c r="C442" s="34">
        <v>633.0</v>
      </c>
      <c r="D442" s="20" t="s">
        <v>2041</v>
      </c>
      <c r="E442" s="21" t="s">
        <v>13</v>
      </c>
      <c r="F442" s="35" t="s">
        <v>697</v>
      </c>
      <c r="G442" s="35" t="s">
        <v>2042</v>
      </c>
      <c r="H442" s="20"/>
      <c r="I442" s="20"/>
      <c r="J442" s="35" t="s">
        <v>2043</v>
      </c>
      <c r="K442" s="35" t="s">
        <v>2044</v>
      </c>
      <c r="L442" s="22">
        <v>15000.0</v>
      </c>
      <c r="M442" s="36"/>
      <c r="N442" s="26">
        <v>10000.0</v>
      </c>
      <c r="O442" s="25">
        <f t="shared" si="112"/>
        <v>0.015</v>
      </c>
      <c r="P442" s="26">
        <v>3000.0</v>
      </c>
      <c r="Q442" s="26">
        <f t="shared" si="2"/>
        <v>-5000</v>
      </c>
      <c r="R442" s="20"/>
      <c r="S442" s="20"/>
      <c r="T442" s="20"/>
      <c r="U442" s="20"/>
      <c r="V442" s="20"/>
    </row>
    <row r="443" ht="12.75" customHeight="1">
      <c r="A443" s="33" t="s">
        <v>225</v>
      </c>
      <c r="B443" s="21" t="s">
        <v>17</v>
      </c>
      <c r="C443" s="34">
        <v>548.0</v>
      </c>
      <c r="D443" s="20" t="s">
        <v>2045</v>
      </c>
      <c r="E443" s="21" t="s">
        <v>13</v>
      </c>
      <c r="F443" s="35" t="s">
        <v>697</v>
      </c>
      <c r="G443" s="35" t="s">
        <v>2046</v>
      </c>
      <c r="H443" s="20"/>
      <c r="I443" s="20"/>
      <c r="J443" s="35" t="s">
        <v>1254</v>
      </c>
      <c r="K443" s="35" t="s">
        <v>1595</v>
      </c>
      <c r="L443" s="22">
        <v>15000.0</v>
      </c>
      <c r="M443" s="36"/>
      <c r="N443" s="26">
        <v>27500.0</v>
      </c>
      <c r="O443" s="25">
        <f t="shared" si="112"/>
        <v>0.005454545455</v>
      </c>
      <c r="P443" s="26">
        <v>3000.0</v>
      </c>
      <c r="Q443" s="26">
        <f t="shared" si="2"/>
        <v>-22500</v>
      </c>
      <c r="R443" s="20"/>
      <c r="S443" s="20"/>
      <c r="T443" s="20"/>
      <c r="U443" s="20"/>
      <c r="V443" s="20"/>
    </row>
    <row r="444" ht="12.75" customHeight="1">
      <c r="A444" s="18" t="s">
        <v>225</v>
      </c>
      <c r="B444" s="21" t="s">
        <v>17</v>
      </c>
      <c r="C444" s="21">
        <v>962.0</v>
      </c>
      <c r="D444" s="20" t="str">
        <f>CONCATENATE(A444," x ", G444)</f>
        <v>Sioux Nation (USA) x Seelie (IRE)</v>
      </c>
      <c r="E444" s="21" t="s">
        <v>13</v>
      </c>
      <c r="F444" s="21" t="s">
        <v>717</v>
      </c>
      <c r="G444" s="21" t="s">
        <v>2047</v>
      </c>
      <c r="H444" s="20"/>
      <c r="I444" s="20"/>
      <c r="J444" s="21" t="s">
        <v>1023</v>
      </c>
      <c r="K444" s="21" t="s">
        <v>939</v>
      </c>
      <c r="L444" s="37">
        <v>15000.0</v>
      </c>
      <c r="M444" s="20"/>
      <c r="N444" s="26">
        <f>VLOOKUP(A444,'Sale Lots'!$A$2:$N$1084,14)</f>
        <v>27500</v>
      </c>
      <c r="O444" s="25"/>
      <c r="P444" s="26">
        <f t="shared" ref="P444:P447" si="114">sum(L444-N444)</f>
        <v>-12500</v>
      </c>
      <c r="Q444" s="26">
        <f t="shared" si="2"/>
        <v>-22500</v>
      </c>
      <c r="R444" s="20"/>
      <c r="S444" s="20"/>
      <c r="T444" s="20"/>
      <c r="U444" s="20"/>
      <c r="V444" s="20"/>
    </row>
    <row r="445" ht="12.75" customHeight="1">
      <c r="A445" s="17" t="s">
        <v>225</v>
      </c>
      <c r="B445" s="18" t="s">
        <v>14</v>
      </c>
      <c r="C445" s="19" t="s">
        <v>2048</v>
      </c>
      <c r="D445" s="20" t="s">
        <v>2049</v>
      </c>
      <c r="E445" s="21" t="s">
        <v>13</v>
      </c>
      <c r="F445" s="20" t="s">
        <v>311</v>
      </c>
      <c r="G445" s="20" t="s">
        <v>2050</v>
      </c>
      <c r="H445" s="20" t="s">
        <v>327</v>
      </c>
      <c r="I445" s="20" t="s">
        <v>336</v>
      </c>
      <c r="J445" s="20" t="s">
        <v>2051</v>
      </c>
      <c r="K445" s="20" t="s">
        <v>2052</v>
      </c>
      <c r="L445" s="22">
        <v>15000.0</v>
      </c>
      <c r="M445" s="28">
        <v>27500.0</v>
      </c>
      <c r="N445" s="24">
        <v>27500.0</v>
      </c>
      <c r="O445" s="25">
        <f t="shared" ref="O445:O446" si="115">sum(L445/N445/100)</f>
        <v>0.005454545455</v>
      </c>
      <c r="P445" s="26">
        <f t="shared" si="114"/>
        <v>-12500</v>
      </c>
      <c r="Q445" s="26">
        <f t="shared" si="2"/>
        <v>-22500</v>
      </c>
      <c r="R445" s="20"/>
      <c r="S445" s="20"/>
      <c r="T445" s="20"/>
      <c r="U445" s="20"/>
      <c r="V445" s="20"/>
    </row>
    <row r="446" ht="12.75" customHeight="1">
      <c r="A446" s="17" t="s">
        <v>225</v>
      </c>
      <c r="B446" s="18" t="s">
        <v>12</v>
      </c>
      <c r="C446" s="19" t="s">
        <v>2053</v>
      </c>
      <c r="D446" s="20" t="s">
        <v>2054</v>
      </c>
      <c r="E446" s="21" t="s">
        <v>13</v>
      </c>
      <c r="F446" s="20" t="s">
        <v>311</v>
      </c>
      <c r="G446" s="20" t="s">
        <v>2055</v>
      </c>
      <c r="H446" s="20" t="s">
        <v>327</v>
      </c>
      <c r="I446" s="20" t="s">
        <v>85</v>
      </c>
      <c r="J446" s="20" t="s">
        <v>914</v>
      </c>
      <c r="K446" s="20" t="s">
        <v>2052</v>
      </c>
      <c r="L446" s="22">
        <v>15000.0</v>
      </c>
      <c r="M446" s="28">
        <v>27500.0</v>
      </c>
      <c r="N446" s="24">
        <v>27500.0</v>
      </c>
      <c r="O446" s="25">
        <f t="shared" si="115"/>
        <v>0.005454545455</v>
      </c>
      <c r="P446" s="26">
        <f t="shared" si="114"/>
        <v>-12500</v>
      </c>
      <c r="Q446" s="26">
        <f t="shared" si="2"/>
        <v>-22500</v>
      </c>
      <c r="R446" s="20"/>
      <c r="S446" s="20"/>
      <c r="T446" s="20"/>
      <c r="U446" s="20"/>
      <c r="V446" s="20"/>
    </row>
    <row r="447" ht="12.75" customHeight="1">
      <c r="A447" s="18" t="s">
        <v>233</v>
      </c>
      <c r="B447" s="21" t="s">
        <v>17</v>
      </c>
      <c r="C447" s="21">
        <v>879.0</v>
      </c>
      <c r="D447" s="20" t="str">
        <f>CONCATENATE(A447," x ", G447)</f>
        <v>Sottsass (FR) x Mots Croises (GB)</v>
      </c>
      <c r="E447" s="21" t="s">
        <v>13</v>
      </c>
      <c r="F447" s="21" t="s">
        <v>717</v>
      </c>
      <c r="G447" s="21" t="s">
        <v>2056</v>
      </c>
      <c r="H447" s="20"/>
      <c r="I447" s="20"/>
      <c r="J447" s="21" t="s">
        <v>407</v>
      </c>
      <c r="K447" s="21" t="s">
        <v>2057</v>
      </c>
      <c r="L447" s="37">
        <v>15000.0</v>
      </c>
      <c r="M447" s="20"/>
      <c r="N447" s="24">
        <v>25000.0</v>
      </c>
      <c r="O447" s="25"/>
      <c r="P447" s="26">
        <f t="shared" si="114"/>
        <v>-10000</v>
      </c>
      <c r="Q447" s="26">
        <f t="shared" si="2"/>
        <v>-20000</v>
      </c>
      <c r="R447" s="20"/>
      <c r="S447" s="20"/>
      <c r="T447" s="20"/>
      <c r="U447" s="20"/>
      <c r="V447" s="20"/>
    </row>
    <row r="448" ht="12.75" customHeight="1">
      <c r="A448" s="18" t="s">
        <v>235</v>
      </c>
      <c r="B448" s="21" t="s">
        <v>10</v>
      </c>
      <c r="C448" s="39">
        <v>288.0</v>
      </c>
      <c r="D448" s="21" t="s">
        <v>2058</v>
      </c>
      <c r="E448" s="21" t="s">
        <v>13</v>
      </c>
      <c r="F448" s="20"/>
      <c r="G448" s="20"/>
      <c r="H448" s="20"/>
      <c r="I448" s="20"/>
      <c r="J448" s="21" t="s">
        <v>2059</v>
      </c>
      <c r="K448" s="21" t="s">
        <v>2060</v>
      </c>
      <c r="L448" s="22">
        <v>15000.0</v>
      </c>
      <c r="M448" s="36"/>
      <c r="N448" s="24">
        <v>16000.0</v>
      </c>
      <c r="O448" s="25">
        <f t="shared" ref="O448:O453" si="116">sum(L448/N448/100)</f>
        <v>0.009375</v>
      </c>
      <c r="P448" s="26">
        <v>-1000.0</v>
      </c>
      <c r="Q448" s="26">
        <f t="shared" si="2"/>
        <v>-11000</v>
      </c>
      <c r="R448" s="20"/>
      <c r="S448" s="20"/>
      <c r="T448" s="20"/>
      <c r="U448" s="20"/>
      <c r="V448" s="20"/>
    </row>
    <row r="449" ht="12.75" customHeight="1">
      <c r="A449" s="33" t="s">
        <v>245</v>
      </c>
      <c r="B449" s="21" t="s">
        <v>17</v>
      </c>
      <c r="C449" s="34">
        <v>656.0</v>
      </c>
      <c r="D449" s="20" t="s">
        <v>2061</v>
      </c>
      <c r="E449" s="21" t="s">
        <v>11</v>
      </c>
      <c r="F449" s="35" t="s">
        <v>311</v>
      </c>
      <c r="G449" s="35" t="s">
        <v>2062</v>
      </c>
      <c r="H449" s="20"/>
      <c r="I449" s="20"/>
      <c r="J449" s="35" t="s">
        <v>1660</v>
      </c>
      <c r="K449" s="35" t="s">
        <v>2063</v>
      </c>
      <c r="L449" s="22">
        <v>15000.0</v>
      </c>
      <c r="M449" s="36"/>
      <c r="N449" s="26">
        <v>12500.0</v>
      </c>
      <c r="O449" s="25">
        <f t="shared" si="116"/>
        <v>0.012</v>
      </c>
      <c r="P449" s="26">
        <v>3000.0</v>
      </c>
      <c r="Q449" s="26">
        <f t="shared" si="2"/>
        <v>-7500</v>
      </c>
      <c r="R449" s="20"/>
      <c r="S449" s="20"/>
      <c r="T449" s="20"/>
      <c r="U449" s="20"/>
      <c r="V449" s="20"/>
    </row>
    <row r="450" ht="12.75" customHeight="1">
      <c r="A450" s="17" t="s">
        <v>245</v>
      </c>
      <c r="B450" s="18" t="s">
        <v>14</v>
      </c>
      <c r="C450" s="19" t="s">
        <v>2064</v>
      </c>
      <c r="D450" s="20" t="s">
        <v>2065</v>
      </c>
      <c r="E450" s="21" t="s">
        <v>11</v>
      </c>
      <c r="F450" s="20" t="s">
        <v>311</v>
      </c>
      <c r="G450" s="20" t="s">
        <v>2066</v>
      </c>
      <c r="H450" s="20" t="s">
        <v>173</v>
      </c>
      <c r="I450" s="20" t="s">
        <v>1010</v>
      </c>
      <c r="J450" s="20" t="s">
        <v>2027</v>
      </c>
      <c r="K450" s="20" t="s">
        <v>2067</v>
      </c>
      <c r="L450" s="22">
        <v>15000.0</v>
      </c>
      <c r="M450" s="21">
        <v>12500.0</v>
      </c>
      <c r="N450" s="24">
        <v>12500.0</v>
      </c>
      <c r="O450" s="25">
        <f t="shared" si="116"/>
        <v>0.012</v>
      </c>
      <c r="P450" s="26">
        <f t="shared" ref="P450:P454" si="117">sum(L450-N450)</f>
        <v>2500</v>
      </c>
      <c r="Q450" s="26">
        <f t="shared" si="2"/>
        <v>-7500</v>
      </c>
      <c r="R450" s="20"/>
      <c r="S450" s="20"/>
      <c r="T450" s="20"/>
      <c r="U450" s="20"/>
      <c r="V450" s="20"/>
    </row>
    <row r="451" ht="12.75" customHeight="1">
      <c r="A451" s="18" t="s">
        <v>249</v>
      </c>
      <c r="B451" s="21" t="s">
        <v>17</v>
      </c>
      <c r="C451" s="39">
        <v>630.0</v>
      </c>
      <c r="D451" s="20" t="s">
        <v>2068</v>
      </c>
      <c r="E451" s="21" t="s">
        <v>13</v>
      </c>
      <c r="F451" s="21" t="s">
        <v>697</v>
      </c>
      <c r="G451" s="21" t="s">
        <v>2069</v>
      </c>
      <c r="H451" s="20"/>
      <c r="I451" s="20"/>
      <c r="J451" s="21" t="s">
        <v>896</v>
      </c>
      <c r="K451" s="21" t="s">
        <v>1368</v>
      </c>
      <c r="L451" s="22">
        <v>15000.0</v>
      </c>
      <c r="M451" s="36"/>
      <c r="N451" s="26">
        <v>17500.0</v>
      </c>
      <c r="O451" s="25">
        <f t="shared" si="116"/>
        <v>0.008571428571</v>
      </c>
      <c r="P451" s="26">
        <f t="shared" si="117"/>
        <v>-2500</v>
      </c>
      <c r="Q451" s="26">
        <f t="shared" si="2"/>
        <v>-12500</v>
      </c>
      <c r="R451" s="20"/>
      <c r="S451" s="20"/>
      <c r="T451" s="20"/>
      <c r="U451" s="20"/>
      <c r="V451" s="20"/>
    </row>
    <row r="452" ht="12.75" customHeight="1">
      <c r="A452" s="17" t="s">
        <v>257</v>
      </c>
      <c r="B452" s="18" t="s">
        <v>12</v>
      </c>
      <c r="C452" s="19" t="s">
        <v>2070</v>
      </c>
      <c r="D452" s="20" t="s">
        <v>2071</v>
      </c>
      <c r="E452" s="21" t="s">
        <v>11</v>
      </c>
      <c r="F452" s="20" t="s">
        <v>311</v>
      </c>
      <c r="G452" s="20" t="s">
        <v>2072</v>
      </c>
      <c r="H452" s="20" t="s">
        <v>328</v>
      </c>
      <c r="I452" s="20" t="s">
        <v>153</v>
      </c>
      <c r="J452" s="20" t="s">
        <v>705</v>
      </c>
      <c r="K452" s="20" t="s">
        <v>1519</v>
      </c>
      <c r="L452" s="22">
        <v>15000.0</v>
      </c>
      <c r="M452" s="23" t="s">
        <v>540</v>
      </c>
      <c r="N452" s="24">
        <v>10200.0</v>
      </c>
      <c r="O452" s="25">
        <f t="shared" si="116"/>
        <v>0.01470588235</v>
      </c>
      <c r="P452" s="26">
        <f t="shared" si="117"/>
        <v>4800</v>
      </c>
      <c r="Q452" s="26">
        <f t="shared" si="2"/>
        <v>-5200</v>
      </c>
      <c r="R452" s="20"/>
      <c r="S452" s="20"/>
      <c r="T452" s="20"/>
      <c r="U452" s="20"/>
      <c r="V452" s="20"/>
    </row>
    <row r="453" ht="12.75" customHeight="1">
      <c r="A453" s="17" t="s">
        <v>267</v>
      </c>
      <c r="B453" s="18" t="s">
        <v>12</v>
      </c>
      <c r="C453" s="19" t="s">
        <v>2073</v>
      </c>
      <c r="D453" s="20" t="s">
        <v>2074</v>
      </c>
      <c r="E453" s="21" t="s">
        <v>11</v>
      </c>
      <c r="F453" s="20" t="s">
        <v>311</v>
      </c>
      <c r="G453" s="20" t="s">
        <v>2075</v>
      </c>
      <c r="H453" s="20" t="s">
        <v>157</v>
      </c>
      <c r="I453" s="20" t="s">
        <v>2076</v>
      </c>
      <c r="J453" s="20" t="s">
        <v>2077</v>
      </c>
      <c r="K453" s="20" t="s">
        <v>2078</v>
      </c>
      <c r="L453" s="22">
        <v>15000.0</v>
      </c>
      <c r="M453" s="23" t="s">
        <v>317</v>
      </c>
      <c r="N453" s="24">
        <v>6000.0</v>
      </c>
      <c r="O453" s="25">
        <f t="shared" si="116"/>
        <v>0.025</v>
      </c>
      <c r="P453" s="26">
        <f t="shared" si="117"/>
        <v>9000</v>
      </c>
      <c r="Q453" s="26">
        <f t="shared" si="2"/>
        <v>-1000</v>
      </c>
      <c r="R453" s="20"/>
      <c r="S453" s="20"/>
      <c r="T453" s="20"/>
      <c r="U453" s="20"/>
      <c r="V453" s="20"/>
    </row>
    <row r="454" ht="12.75" customHeight="1">
      <c r="A454" s="18" t="s">
        <v>199</v>
      </c>
      <c r="B454" s="21" t="s">
        <v>17</v>
      </c>
      <c r="C454" s="21">
        <v>873.0</v>
      </c>
      <c r="D454" s="20" t="str">
        <f>CONCATENATE(A454," x ", G454)</f>
        <v>Prince of Lir (IRE) x Mitre Peak (GB)</v>
      </c>
      <c r="E454" s="21" t="s">
        <v>11</v>
      </c>
      <c r="F454" s="21" t="s">
        <v>358</v>
      </c>
      <c r="G454" s="21" t="s">
        <v>2079</v>
      </c>
      <c r="H454" s="20"/>
      <c r="I454" s="20"/>
      <c r="J454" s="21" t="s">
        <v>865</v>
      </c>
      <c r="K454" s="21" t="s">
        <v>533</v>
      </c>
      <c r="L454" s="37">
        <v>15500.0</v>
      </c>
      <c r="M454" s="20"/>
      <c r="N454" s="24">
        <v>3000.0</v>
      </c>
      <c r="O454" s="25"/>
      <c r="P454" s="26">
        <f t="shared" si="117"/>
        <v>12500</v>
      </c>
      <c r="Q454" s="26">
        <f t="shared" si="2"/>
        <v>2500</v>
      </c>
      <c r="R454" s="20"/>
      <c r="S454" s="20"/>
      <c r="T454" s="20"/>
      <c r="U454" s="20"/>
      <c r="V454" s="20"/>
    </row>
    <row r="455" ht="12.75" customHeight="1">
      <c r="A455" s="17" t="s">
        <v>9</v>
      </c>
      <c r="B455" s="18" t="s">
        <v>12</v>
      </c>
      <c r="C455" s="19" t="s">
        <v>2080</v>
      </c>
      <c r="D455" s="20" t="s">
        <v>2081</v>
      </c>
      <c r="E455" s="21" t="s">
        <v>13</v>
      </c>
      <c r="F455" s="20" t="s">
        <v>311</v>
      </c>
      <c r="G455" s="20" t="s">
        <v>2082</v>
      </c>
      <c r="H455" s="20" t="s">
        <v>313</v>
      </c>
      <c r="I455" s="20" t="s">
        <v>2083</v>
      </c>
      <c r="J455" s="20" t="s">
        <v>639</v>
      </c>
      <c r="K455" s="20" t="s">
        <v>1590</v>
      </c>
      <c r="L455" s="22">
        <v>16000.0</v>
      </c>
      <c r="M455" s="23" t="s">
        <v>317</v>
      </c>
      <c r="N455" s="24">
        <v>6000.0</v>
      </c>
      <c r="O455" s="25">
        <f t="shared" ref="O455:O456" si="118">sum(L455/N455/100)</f>
        <v>0.02666666667</v>
      </c>
      <c r="P455" s="26">
        <f>L455-N455</f>
        <v>10000</v>
      </c>
      <c r="Q455" s="26">
        <f t="shared" si="2"/>
        <v>0</v>
      </c>
      <c r="R455" s="20"/>
      <c r="S455" s="20"/>
      <c r="T455" s="20"/>
      <c r="U455" s="20"/>
      <c r="V455" s="20"/>
    </row>
    <row r="456" ht="12.75" customHeight="1">
      <c r="A456" s="33" t="s">
        <v>23</v>
      </c>
      <c r="B456" s="21" t="s">
        <v>17</v>
      </c>
      <c r="C456" s="34">
        <v>575.0</v>
      </c>
      <c r="D456" s="20" t="s">
        <v>2084</v>
      </c>
      <c r="E456" s="21" t="s">
        <v>11</v>
      </c>
      <c r="F456" s="35" t="s">
        <v>721</v>
      </c>
      <c r="G456" s="35" t="s">
        <v>2085</v>
      </c>
      <c r="H456" s="20"/>
      <c r="I456" s="20"/>
      <c r="J456" s="35" t="s">
        <v>1116</v>
      </c>
      <c r="K456" s="35" t="s">
        <v>2086</v>
      </c>
      <c r="L456" s="22">
        <v>16000.0</v>
      </c>
      <c r="M456" s="36"/>
      <c r="N456" s="24">
        <v>5000.0</v>
      </c>
      <c r="O456" s="25">
        <f t="shared" si="118"/>
        <v>0.032</v>
      </c>
      <c r="P456" s="26">
        <v>3000.0</v>
      </c>
      <c r="Q456" s="26">
        <f t="shared" si="2"/>
        <v>1000</v>
      </c>
      <c r="R456" s="20"/>
      <c r="S456" s="20"/>
      <c r="T456" s="20"/>
      <c r="U456" s="20"/>
      <c r="V456" s="20"/>
    </row>
    <row r="457" ht="12.75" customHeight="1">
      <c r="A457" s="18" t="s">
        <v>53</v>
      </c>
      <c r="B457" s="21" t="s">
        <v>17</v>
      </c>
      <c r="C457" s="21">
        <v>826.0</v>
      </c>
      <c r="D457" s="20" t="str">
        <f>CONCATENATE(A457," x ", G457)</f>
        <v>Calyx (GB) x Ladies From Hell (IRE)</v>
      </c>
      <c r="E457" s="21" t="s">
        <v>11</v>
      </c>
      <c r="F457" s="21" t="s">
        <v>853</v>
      </c>
      <c r="G457" s="21" t="s">
        <v>2087</v>
      </c>
      <c r="H457" s="20"/>
      <c r="I457" s="20"/>
      <c r="J457" s="21" t="s">
        <v>2088</v>
      </c>
      <c r="K457" s="21" t="s">
        <v>1449</v>
      </c>
      <c r="L457" s="37">
        <v>16000.0</v>
      </c>
      <c r="M457" s="20"/>
      <c r="N457" s="26">
        <v>12500.0</v>
      </c>
      <c r="O457" s="25"/>
      <c r="P457" s="26">
        <f>sum(L457-N457)</f>
        <v>3500</v>
      </c>
      <c r="Q457" s="26">
        <f t="shared" si="2"/>
        <v>-6500</v>
      </c>
      <c r="R457" s="20"/>
      <c r="S457" s="20"/>
      <c r="T457" s="20"/>
      <c r="U457" s="20"/>
      <c r="V457" s="20"/>
    </row>
    <row r="458" ht="12.75" customHeight="1">
      <c r="A458" s="33" t="s">
        <v>67</v>
      </c>
      <c r="B458" s="21" t="s">
        <v>17</v>
      </c>
      <c r="C458" s="34">
        <v>665.0</v>
      </c>
      <c r="D458" s="20" t="s">
        <v>2089</v>
      </c>
      <c r="E458" s="21" t="s">
        <v>13</v>
      </c>
      <c r="F458" s="35" t="s">
        <v>358</v>
      </c>
      <c r="G458" s="35" t="s">
        <v>2090</v>
      </c>
      <c r="H458" s="20"/>
      <c r="I458" s="20"/>
      <c r="J458" s="35" t="s">
        <v>407</v>
      </c>
      <c r="K458" s="35" t="s">
        <v>2091</v>
      </c>
      <c r="L458" s="22">
        <v>16000.0</v>
      </c>
      <c r="M458" s="36"/>
      <c r="N458" s="24">
        <v>12500.0</v>
      </c>
      <c r="O458" s="25">
        <f t="shared" ref="O458:O464" si="119">sum(L458/N458/100)</f>
        <v>0.0128</v>
      </c>
      <c r="P458" s="26">
        <v>3000.0</v>
      </c>
      <c r="Q458" s="26">
        <f t="shared" si="2"/>
        <v>-6500</v>
      </c>
      <c r="R458" s="20"/>
      <c r="S458" s="20"/>
      <c r="T458" s="20"/>
      <c r="U458" s="20"/>
      <c r="V458" s="20"/>
    </row>
    <row r="459" ht="12.75" customHeight="1">
      <c r="A459" s="17" t="s">
        <v>67</v>
      </c>
      <c r="B459" s="18" t="s">
        <v>14</v>
      </c>
      <c r="C459" s="19" t="s">
        <v>2092</v>
      </c>
      <c r="D459" s="20" t="s">
        <v>2093</v>
      </c>
      <c r="E459" s="21" t="s">
        <v>13</v>
      </c>
      <c r="F459" s="20" t="s">
        <v>358</v>
      </c>
      <c r="G459" s="20" t="s">
        <v>2094</v>
      </c>
      <c r="H459" s="20" t="s">
        <v>393</v>
      </c>
      <c r="I459" s="20" t="s">
        <v>1273</v>
      </c>
      <c r="J459" s="20" t="s">
        <v>1668</v>
      </c>
      <c r="K459" s="20" t="s">
        <v>802</v>
      </c>
      <c r="L459" s="22">
        <v>16000.0</v>
      </c>
      <c r="M459" s="28">
        <v>12500.0</v>
      </c>
      <c r="N459" s="24">
        <v>12500.0</v>
      </c>
      <c r="O459" s="25">
        <f t="shared" si="119"/>
        <v>0.0128</v>
      </c>
      <c r="P459" s="26">
        <f t="shared" ref="P459:P463" si="120">sum(L459-N459)</f>
        <v>3500</v>
      </c>
      <c r="Q459" s="26">
        <f t="shared" si="2"/>
        <v>-6500</v>
      </c>
      <c r="R459" s="20"/>
      <c r="S459" s="20"/>
      <c r="T459" s="20"/>
      <c r="U459" s="20"/>
      <c r="V459" s="20"/>
    </row>
    <row r="460" ht="12.75" customHeight="1">
      <c r="A460" s="17" t="s">
        <v>67</v>
      </c>
      <c r="B460" s="18" t="s">
        <v>12</v>
      </c>
      <c r="C460" s="19" t="s">
        <v>2095</v>
      </c>
      <c r="D460" s="20" t="s">
        <v>2096</v>
      </c>
      <c r="E460" s="21" t="s">
        <v>11</v>
      </c>
      <c r="F460" s="20" t="s">
        <v>311</v>
      </c>
      <c r="G460" s="20" t="s">
        <v>2097</v>
      </c>
      <c r="H460" s="20" t="s">
        <v>393</v>
      </c>
      <c r="I460" s="20" t="s">
        <v>157</v>
      </c>
      <c r="J460" s="20" t="s">
        <v>1824</v>
      </c>
      <c r="K460" s="20" t="s">
        <v>1825</v>
      </c>
      <c r="L460" s="22">
        <v>16000.0</v>
      </c>
      <c r="M460" s="28">
        <v>12500.0</v>
      </c>
      <c r="N460" s="24">
        <v>12500.0</v>
      </c>
      <c r="O460" s="25">
        <f t="shared" si="119"/>
        <v>0.0128</v>
      </c>
      <c r="P460" s="26">
        <f t="shared" si="120"/>
        <v>3500</v>
      </c>
      <c r="Q460" s="26">
        <f t="shared" si="2"/>
        <v>-6500</v>
      </c>
      <c r="R460" s="20"/>
      <c r="S460" s="20"/>
      <c r="T460" s="20"/>
      <c r="U460" s="20"/>
      <c r="V460" s="20"/>
    </row>
    <row r="461" ht="12.75" customHeight="1">
      <c r="A461" s="17" t="s">
        <v>73</v>
      </c>
      <c r="B461" s="18" t="s">
        <v>12</v>
      </c>
      <c r="C461" s="19" t="s">
        <v>2098</v>
      </c>
      <c r="D461" s="20" t="s">
        <v>2099</v>
      </c>
      <c r="E461" s="21" t="s">
        <v>11</v>
      </c>
      <c r="F461" s="20" t="s">
        <v>311</v>
      </c>
      <c r="G461" s="20" t="s">
        <v>2100</v>
      </c>
      <c r="H461" s="20" t="s">
        <v>566</v>
      </c>
      <c r="I461" s="20" t="s">
        <v>2101</v>
      </c>
      <c r="J461" s="20" t="s">
        <v>624</v>
      </c>
      <c r="K461" s="20" t="s">
        <v>2102</v>
      </c>
      <c r="L461" s="22">
        <v>16000.0</v>
      </c>
      <c r="M461" s="27">
        <v>10000.0</v>
      </c>
      <c r="N461" s="31">
        <v>10000.0</v>
      </c>
      <c r="O461" s="25">
        <f t="shared" si="119"/>
        <v>0.016</v>
      </c>
      <c r="P461" s="26">
        <f t="shared" si="120"/>
        <v>6000</v>
      </c>
      <c r="Q461" s="26">
        <f t="shared" si="2"/>
        <v>-4000</v>
      </c>
      <c r="R461" s="20"/>
      <c r="S461" s="20"/>
      <c r="T461" s="20"/>
      <c r="U461" s="20"/>
      <c r="V461" s="20"/>
    </row>
    <row r="462" ht="12.75" customHeight="1">
      <c r="A462" s="17" t="s">
        <v>83</v>
      </c>
      <c r="B462" s="18" t="s">
        <v>12</v>
      </c>
      <c r="C462" s="19" t="s">
        <v>2103</v>
      </c>
      <c r="D462" s="20" t="s">
        <v>2104</v>
      </c>
      <c r="E462" s="21" t="s">
        <v>11</v>
      </c>
      <c r="F462" s="20" t="s">
        <v>311</v>
      </c>
      <c r="G462" s="20" t="s">
        <v>2105</v>
      </c>
      <c r="H462" s="20" t="s">
        <v>577</v>
      </c>
      <c r="I462" s="20" t="s">
        <v>2106</v>
      </c>
      <c r="J462" s="20" t="s">
        <v>893</v>
      </c>
      <c r="K462" s="20" t="s">
        <v>373</v>
      </c>
      <c r="L462" s="22">
        <v>16000.0</v>
      </c>
      <c r="M462" s="23" t="s">
        <v>2107</v>
      </c>
      <c r="N462" s="24">
        <v>7800.0</v>
      </c>
      <c r="O462" s="25">
        <f t="shared" si="119"/>
        <v>0.02051282051</v>
      </c>
      <c r="P462" s="26">
        <f t="shared" si="120"/>
        <v>8200</v>
      </c>
      <c r="Q462" s="26">
        <f t="shared" si="2"/>
        <v>-1800</v>
      </c>
      <c r="R462" s="20"/>
      <c r="S462" s="20"/>
      <c r="T462" s="20"/>
      <c r="U462" s="20"/>
      <c r="V462" s="20"/>
    </row>
    <row r="463" ht="12.75" customHeight="1">
      <c r="A463" s="17" t="s">
        <v>95</v>
      </c>
      <c r="B463" s="18" t="s">
        <v>14</v>
      </c>
      <c r="C463" s="19" t="s">
        <v>2108</v>
      </c>
      <c r="D463" s="20" t="s">
        <v>2109</v>
      </c>
      <c r="E463" s="21" t="s">
        <v>11</v>
      </c>
      <c r="F463" s="20" t="s">
        <v>311</v>
      </c>
      <c r="G463" s="20" t="s">
        <v>2110</v>
      </c>
      <c r="H463" s="20" t="s">
        <v>728</v>
      </c>
      <c r="I463" s="20" t="s">
        <v>2111</v>
      </c>
      <c r="J463" s="20" t="s">
        <v>2112</v>
      </c>
      <c r="K463" s="20" t="s">
        <v>2113</v>
      </c>
      <c r="L463" s="22">
        <v>16000.0</v>
      </c>
      <c r="M463" s="28">
        <v>5000.0</v>
      </c>
      <c r="N463" s="24">
        <v>5000.0</v>
      </c>
      <c r="O463" s="25">
        <f t="shared" si="119"/>
        <v>0.032</v>
      </c>
      <c r="P463" s="26">
        <f t="shared" si="120"/>
        <v>11000</v>
      </c>
      <c r="Q463" s="26">
        <f t="shared" si="2"/>
        <v>1000</v>
      </c>
      <c r="R463" s="20"/>
      <c r="S463" s="20"/>
      <c r="T463" s="20"/>
      <c r="U463" s="20"/>
      <c r="V463" s="20"/>
    </row>
    <row r="464" ht="12.75" customHeight="1">
      <c r="A464" s="33" t="s">
        <v>103</v>
      </c>
      <c r="B464" s="21" t="s">
        <v>17</v>
      </c>
      <c r="C464" s="34">
        <v>712.0</v>
      </c>
      <c r="D464" s="20" t="s">
        <v>2114</v>
      </c>
      <c r="E464" s="21" t="s">
        <v>11</v>
      </c>
      <c r="F464" s="35" t="s">
        <v>311</v>
      </c>
      <c r="G464" s="35">
        <v>2023.0</v>
      </c>
      <c r="H464" s="20"/>
      <c r="I464" s="20"/>
      <c r="J464" s="35" t="s">
        <v>579</v>
      </c>
      <c r="K464" s="35" t="s">
        <v>2115</v>
      </c>
      <c r="L464" s="22">
        <v>16000.0</v>
      </c>
      <c r="M464" s="36"/>
      <c r="N464" s="24">
        <v>10000.0</v>
      </c>
      <c r="O464" s="25">
        <f t="shared" si="119"/>
        <v>0.016</v>
      </c>
      <c r="P464" s="26">
        <v>3000.0</v>
      </c>
      <c r="Q464" s="26">
        <f t="shared" si="2"/>
        <v>-4000</v>
      </c>
      <c r="R464" s="20"/>
      <c r="S464" s="20"/>
      <c r="T464" s="20"/>
      <c r="U464" s="20"/>
      <c r="V464" s="20"/>
    </row>
    <row r="465" ht="12.75" customHeight="1">
      <c r="A465" s="18" t="s">
        <v>111</v>
      </c>
      <c r="B465" s="21" t="s">
        <v>17</v>
      </c>
      <c r="C465" s="21">
        <v>953.0</v>
      </c>
      <c r="D465" s="20" t="str">
        <f>CONCATENATE(A465," x ", G465)</f>
        <v>Ghaiyyath (IRE) x Satwa Ruby (FR)</v>
      </c>
      <c r="E465" s="21" t="s">
        <v>11</v>
      </c>
      <c r="F465" s="21" t="s">
        <v>769</v>
      </c>
      <c r="G465" s="21" t="s">
        <v>2116</v>
      </c>
      <c r="H465" s="20"/>
      <c r="I465" s="20"/>
      <c r="J465" s="21" t="s">
        <v>2117</v>
      </c>
      <c r="K465" s="21" t="s">
        <v>969</v>
      </c>
      <c r="L465" s="37">
        <v>16000.0</v>
      </c>
      <c r="M465" s="20"/>
      <c r="N465" s="26">
        <f>VLOOKUP(A465,'Sale Lots'!$A$2:$N$1084,14)</f>
        <v>30000</v>
      </c>
      <c r="O465" s="25"/>
      <c r="P465" s="26">
        <f t="shared" ref="P465:P468" si="121">sum(L465-N465)</f>
        <v>-14000</v>
      </c>
      <c r="Q465" s="26">
        <f t="shared" si="2"/>
        <v>-24000</v>
      </c>
      <c r="R465" s="20"/>
      <c r="S465" s="20"/>
      <c r="T465" s="20"/>
      <c r="U465" s="20"/>
      <c r="V465" s="20"/>
    </row>
    <row r="466" ht="12.75" customHeight="1">
      <c r="A466" s="17" t="s">
        <v>137</v>
      </c>
      <c r="B466" s="18" t="s">
        <v>14</v>
      </c>
      <c r="C466" s="19" t="s">
        <v>2118</v>
      </c>
      <c r="D466" s="20" t="s">
        <v>2119</v>
      </c>
      <c r="E466" s="21" t="s">
        <v>11</v>
      </c>
      <c r="F466" s="20" t="s">
        <v>311</v>
      </c>
      <c r="G466" s="20" t="s">
        <v>2120</v>
      </c>
      <c r="H466" s="20" t="s">
        <v>141</v>
      </c>
      <c r="I466" s="20" t="s">
        <v>737</v>
      </c>
      <c r="J466" s="20" t="s">
        <v>1599</v>
      </c>
      <c r="K466" s="20" t="s">
        <v>743</v>
      </c>
      <c r="L466" s="22">
        <v>16000.0</v>
      </c>
      <c r="M466" s="28">
        <v>5000.0</v>
      </c>
      <c r="N466" s="24">
        <v>5000.0</v>
      </c>
      <c r="O466" s="25">
        <f t="shared" ref="O466:O471" si="122">sum(L466/N466/100)</f>
        <v>0.032</v>
      </c>
      <c r="P466" s="26">
        <f t="shared" si="121"/>
        <v>11000</v>
      </c>
      <c r="Q466" s="26">
        <f t="shared" si="2"/>
        <v>1000</v>
      </c>
      <c r="R466" s="20"/>
      <c r="S466" s="20"/>
      <c r="T466" s="20"/>
      <c r="U466" s="20"/>
      <c r="V466" s="20"/>
    </row>
    <row r="467" ht="12.75" customHeight="1">
      <c r="A467" s="17" t="s">
        <v>139</v>
      </c>
      <c r="B467" s="18" t="s">
        <v>14</v>
      </c>
      <c r="C467" s="19" t="s">
        <v>2121</v>
      </c>
      <c r="D467" s="20" t="s">
        <v>2122</v>
      </c>
      <c r="E467" s="21" t="s">
        <v>11</v>
      </c>
      <c r="F467" s="20" t="s">
        <v>311</v>
      </c>
      <c r="G467" s="20" t="s">
        <v>2123</v>
      </c>
      <c r="H467" s="20" t="s">
        <v>141</v>
      </c>
      <c r="I467" s="20" t="s">
        <v>435</v>
      </c>
      <c r="J467" s="20" t="s">
        <v>496</v>
      </c>
      <c r="K467" s="20" t="s">
        <v>539</v>
      </c>
      <c r="L467" s="22">
        <v>16000.0</v>
      </c>
      <c r="M467" s="28">
        <v>5000.0</v>
      </c>
      <c r="N467" s="24">
        <v>5000.0</v>
      </c>
      <c r="O467" s="25">
        <f t="shared" si="122"/>
        <v>0.032</v>
      </c>
      <c r="P467" s="26">
        <f t="shared" si="121"/>
        <v>11000</v>
      </c>
      <c r="Q467" s="26">
        <f t="shared" si="2"/>
        <v>1000</v>
      </c>
      <c r="R467" s="20"/>
      <c r="S467" s="20"/>
      <c r="T467" s="20"/>
      <c r="U467" s="20"/>
      <c r="V467" s="20"/>
    </row>
    <row r="468" ht="12.75" customHeight="1">
      <c r="A468" s="17" t="s">
        <v>173</v>
      </c>
      <c r="B468" s="18" t="s">
        <v>14</v>
      </c>
      <c r="C468" s="19" t="s">
        <v>2124</v>
      </c>
      <c r="D468" s="20" t="s">
        <v>2125</v>
      </c>
      <c r="E468" s="21" t="s">
        <v>13</v>
      </c>
      <c r="F468" s="20" t="s">
        <v>311</v>
      </c>
      <c r="G468" s="20" t="s">
        <v>2126</v>
      </c>
      <c r="H468" s="20" t="s">
        <v>16</v>
      </c>
      <c r="I468" s="20" t="s">
        <v>55</v>
      </c>
      <c r="J468" s="20" t="s">
        <v>799</v>
      </c>
      <c r="K468" s="20" t="s">
        <v>2127</v>
      </c>
      <c r="L468" s="22">
        <v>16000.0</v>
      </c>
      <c r="M468" s="28">
        <v>50000.0</v>
      </c>
      <c r="N468" s="24">
        <v>50000.0</v>
      </c>
      <c r="O468" s="25">
        <f t="shared" si="122"/>
        <v>0.0032</v>
      </c>
      <c r="P468" s="26">
        <f t="shared" si="121"/>
        <v>-34000</v>
      </c>
      <c r="Q468" s="26">
        <f t="shared" si="2"/>
        <v>-44000</v>
      </c>
      <c r="R468" s="20"/>
      <c r="S468" s="20"/>
      <c r="T468" s="20"/>
      <c r="U468" s="20"/>
      <c r="V468" s="20"/>
    </row>
    <row r="469" ht="12.75" customHeight="1">
      <c r="A469" s="33" t="s">
        <v>215</v>
      </c>
      <c r="B469" s="21" t="s">
        <v>17</v>
      </c>
      <c r="C469" s="34">
        <v>724.0</v>
      </c>
      <c r="D469" s="35" t="s">
        <v>2128</v>
      </c>
      <c r="E469" s="21" t="s">
        <v>13</v>
      </c>
      <c r="F469" s="35" t="s">
        <v>311</v>
      </c>
      <c r="G469" s="35">
        <v>2023.0</v>
      </c>
      <c r="H469" s="20"/>
      <c r="I469" s="20"/>
      <c r="J469" s="35" t="s">
        <v>1675</v>
      </c>
      <c r="K469" s="35" t="s">
        <v>2129</v>
      </c>
      <c r="L469" s="22">
        <v>16000.0</v>
      </c>
      <c r="M469" s="36"/>
      <c r="N469" s="26">
        <v>39000.0</v>
      </c>
      <c r="O469" s="25">
        <f t="shared" si="122"/>
        <v>0.004102564103</v>
      </c>
      <c r="P469" s="26">
        <v>3000.0</v>
      </c>
      <c r="Q469" s="26">
        <f t="shared" si="2"/>
        <v>-33000</v>
      </c>
      <c r="R469" s="20"/>
      <c r="S469" s="20"/>
      <c r="T469" s="20"/>
      <c r="U469" s="20"/>
      <c r="V469" s="20"/>
    </row>
    <row r="470" ht="12.75" customHeight="1">
      <c r="A470" s="17" t="s">
        <v>233</v>
      </c>
      <c r="B470" s="18" t="s">
        <v>12</v>
      </c>
      <c r="C470" s="19" t="s">
        <v>2130</v>
      </c>
      <c r="D470" s="20" t="s">
        <v>2131</v>
      </c>
      <c r="E470" s="21" t="s">
        <v>11</v>
      </c>
      <c r="F470" s="20" t="s">
        <v>358</v>
      </c>
      <c r="G470" s="20" t="s">
        <v>2132</v>
      </c>
      <c r="H470" s="20" t="s">
        <v>227</v>
      </c>
      <c r="I470" s="20" t="s">
        <v>347</v>
      </c>
      <c r="J470" s="20" t="s">
        <v>2133</v>
      </c>
      <c r="K470" s="20" t="s">
        <v>408</v>
      </c>
      <c r="L470" s="22">
        <v>16000.0</v>
      </c>
      <c r="M470" s="28">
        <v>25000.0</v>
      </c>
      <c r="N470" s="24">
        <v>25000.0</v>
      </c>
      <c r="O470" s="25">
        <f t="shared" si="122"/>
        <v>0.0064</v>
      </c>
      <c r="P470" s="26">
        <f t="shared" ref="P470:P480" si="123">sum(L470-N470)</f>
        <v>-9000</v>
      </c>
      <c r="Q470" s="26">
        <f t="shared" si="2"/>
        <v>-19000</v>
      </c>
      <c r="R470" s="20"/>
      <c r="S470" s="20"/>
      <c r="T470" s="20"/>
      <c r="U470" s="20"/>
      <c r="V470" s="20"/>
    </row>
    <row r="471" ht="12.75" customHeight="1">
      <c r="A471" s="17" t="s">
        <v>233</v>
      </c>
      <c r="B471" s="18" t="s">
        <v>12</v>
      </c>
      <c r="C471" s="19" t="s">
        <v>2134</v>
      </c>
      <c r="D471" s="20" t="s">
        <v>2135</v>
      </c>
      <c r="E471" s="21" t="s">
        <v>13</v>
      </c>
      <c r="F471" s="20" t="s">
        <v>311</v>
      </c>
      <c r="G471" s="20" t="s">
        <v>2136</v>
      </c>
      <c r="H471" s="20" t="s">
        <v>227</v>
      </c>
      <c r="I471" s="20" t="s">
        <v>215</v>
      </c>
      <c r="J471" s="20" t="s">
        <v>1105</v>
      </c>
      <c r="K471" s="20" t="s">
        <v>389</v>
      </c>
      <c r="L471" s="22">
        <v>16000.0</v>
      </c>
      <c r="M471" s="28">
        <v>25000.0</v>
      </c>
      <c r="N471" s="24">
        <v>25000.0</v>
      </c>
      <c r="O471" s="25">
        <f t="shared" si="122"/>
        <v>0.0064</v>
      </c>
      <c r="P471" s="26">
        <f t="shared" si="123"/>
        <v>-9000</v>
      </c>
      <c r="Q471" s="26">
        <f t="shared" si="2"/>
        <v>-19000</v>
      </c>
      <c r="R471" s="20"/>
      <c r="S471" s="20"/>
      <c r="T471" s="20"/>
      <c r="U471" s="20"/>
      <c r="V471" s="20"/>
    </row>
    <row r="472" ht="12.75" customHeight="1">
      <c r="A472" s="18" t="s">
        <v>235</v>
      </c>
      <c r="B472" s="21" t="s">
        <v>17</v>
      </c>
      <c r="C472" s="21">
        <v>807.0</v>
      </c>
      <c r="D472" s="20" t="str">
        <f>CONCATENATE(A472," x ", G472)</f>
        <v>Space Blues (IRE) x Jessely (FR)</v>
      </c>
      <c r="E472" s="21" t="s">
        <v>13</v>
      </c>
      <c r="F472" s="21" t="s">
        <v>717</v>
      </c>
      <c r="G472" s="21" t="s">
        <v>2137</v>
      </c>
      <c r="H472" s="20"/>
      <c r="I472" s="20"/>
      <c r="J472" s="21" t="s">
        <v>525</v>
      </c>
      <c r="K472" s="21" t="s">
        <v>515</v>
      </c>
      <c r="L472" s="37">
        <v>16000.0</v>
      </c>
      <c r="M472" s="20"/>
      <c r="N472" s="24">
        <v>16000.0</v>
      </c>
      <c r="O472" s="25"/>
      <c r="P472" s="26">
        <f t="shared" si="123"/>
        <v>0</v>
      </c>
      <c r="Q472" s="26">
        <f t="shared" si="2"/>
        <v>-10000</v>
      </c>
      <c r="R472" s="20"/>
      <c r="S472" s="20"/>
      <c r="T472" s="20"/>
      <c r="U472" s="20"/>
      <c r="V472" s="20"/>
    </row>
    <row r="473" ht="12.75" customHeight="1">
      <c r="A473" s="18" t="s">
        <v>245</v>
      </c>
      <c r="B473" s="21" t="s">
        <v>17</v>
      </c>
      <c r="C473" s="39">
        <v>605.0</v>
      </c>
      <c r="D473" s="20" t="s">
        <v>2138</v>
      </c>
      <c r="E473" s="21" t="s">
        <v>11</v>
      </c>
      <c r="F473" s="21" t="s">
        <v>875</v>
      </c>
      <c r="G473" s="21" t="s">
        <v>2139</v>
      </c>
      <c r="H473" s="20"/>
      <c r="I473" s="20"/>
      <c r="J473" s="21" t="s">
        <v>799</v>
      </c>
      <c r="K473" s="21" t="s">
        <v>2140</v>
      </c>
      <c r="L473" s="22">
        <v>16000.0</v>
      </c>
      <c r="M473" s="36"/>
      <c r="N473" s="26">
        <v>12500.0</v>
      </c>
      <c r="O473" s="25">
        <f t="shared" ref="O473:O478" si="124">sum(L473/N473/100)</f>
        <v>0.0128</v>
      </c>
      <c r="P473" s="26">
        <f t="shared" si="123"/>
        <v>3500</v>
      </c>
      <c r="Q473" s="26">
        <f t="shared" si="2"/>
        <v>-6500</v>
      </c>
      <c r="R473" s="20"/>
      <c r="S473" s="20"/>
      <c r="T473" s="20"/>
      <c r="U473" s="20"/>
      <c r="V473" s="20"/>
    </row>
    <row r="474" ht="12.75" customHeight="1">
      <c r="A474" s="17" t="s">
        <v>245</v>
      </c>
      <c r="B474" s="18" t="s">
        <v>12</v>
      </c>
      <c r="C474" s="19" t="s">
        <v>2141</v>
      </c>
      <c r="D474" s="20" t="s">
        <v>2142</v>
      </c>
      <c r="E474" s="21" t="s">
        <v>11</v>
      </c>
      <c r="F474" s="20" t="s">
        <v>358</v>
      </c>
      <c r="G474" s="20" t="s">
        <v>2143</v>
      </c>
      <c r="H474" s="20" t="s">
        <v>173</v>
      </c>
      <c r="I474" s="20" t="s">
        <v>2144</v>
      </c>
      <c r="J474" s="20" t="s">
        <v>2145</v>
      </c>
      <c r="K474" s="20" t="s">
        <v>2113</v>
      </c>
      <c r="L474" s="22">
        <v>16000.0</v>
      </c>
      <c r="M474" s="21">
        <v>12500.0</v>
      </c>
      <c r="N474" s="24">
        <v>12500.0</v>
      </c>
      <c r="O474" s="25">
        <f t="shared" si="124"/>
        <v>0.0128</v>
      </c>
      <c r="P474" s="26">
        <f t="shared" si="123"/>
        <v>3500</v>
      </c>
      <c r="Q474" s="26">
        <f t="shared" si="2"/>
        <v>-6500</v>
      </c>
      <c r="R474" s="20"/>
      <c r="S474" s="20"/>
      <c r="T474" s="20"/>
      <c r="U474" s="20"/>
      <c r="V474" s="20"/>
    </row>
    <row r="475" ht="12.75" customHeight="1">
      <c r="A475" s="17" t="s">
        <v>249</v>
      </c>
      <c r="B475" s="18" t="s">
        <v>12</v>
      </c>
      <c r="C475" s="19" t="s">
        <v>2146</v>
      </c>
      <c r="D475" s="20" t="s">
        <v>2147</v>
      </c>
      <c r="E475" s="21" t="s">
        <v>13</v>
      </c>
      <c r="F475" s="20" t="s">
        <v>311</v>
      </c>
      <c r="G475" s="20" t="s">
        <v>2148</v>
      </c>
      <c r="H475" s="20" t="s">
        <v>187</v>
      </c>
      <c r="I475" s="20" t="s">
        <v>133</v>
      </c>
      <c r="J475" s="20" t="s">
        <v>2149</v>
      </c>
      <c r="K475" s="20" t="s">
        <v>1612</v>
      </c>
      <c r="L475" s="22">
        <v>16000.0</v>
      </c>
      <c r="M475" s="28">
        <v>17500.0</v>
      </c>
      <c r="N475" s="24">
        <v>17500.0</v>
      </c>
      <c r="O475" s="25">
        <f t="shared" si="124"/>
        <v>0.009142857143</v>
      </c>
      <c r="P475" s="26">
        <f t="shared" si="123"/>
        <v>-1500</v>
      </c>
      <c r="Q475" s="26">
        <f t="shared" si="2"/>
        <v>-11500</v>
      </c>
      <c r="R475" s="20"/>
      <c r="S475" s="20"/>
      <c r="T475" s="20"/>
      <c r="U475" s="20"/>
      <c r="V475" s="20"/>
    </row>
    <row r="476" ht="12.75" customHeight="1">
      <c r="A476" s="17" t="s">
        <v>261</v>
      </c>
      <c r="B476" s="18" t="s">
        <v>14</v>
      </c>
      <c r="C476" s="19" t="s">
        <v>2150</v>
      </c>
      <c r="D476" s="20" t="s">
        <v>2151</v>
      </c>
      <c r="E476" s="21" t="s">
        <v>11</v>
      </c>
      <c r="F476" s="20" t="s">
        <v>311</v>
      </c>
      <c r="G476" s="20" t="s">
        <v>2152</v>
      </c>
      <c r="H476" s="20" t="s">
        <v>328</v>
      </c>
      <c r="I476" s="20" t="s">
        <v>161</v>
      </c>
      <c r="J476" s="20" t="s">
        <v>2153</v>
      </c>
      <c r="K476" s="20" t="s">
        <v>932</v>
      </c>
      <c r="L476" s="22">
        <v>16000.0</v>
      </c>
      <c r="M476" s="23" t="s">
        <v>2154</v>
      </c>
      <c r="N476" s="24">
        <v>78000.0</v>
      </c>
      <c r="O476" s="25">
        <f t="shared" si="124"/>
        <v>0.002051282051</v>
      </c>
      <c r="P476" s="26">
        <f t="shared" si="123"/>
        <v>-62000</v>
      </c>
      <c r="Q476" s="26">
        <f t="shared" si="2"/>
        <v>-72000</v>
      </c>
      <c r="R476" s="20"/>
      <c r="S476" s="20"/>
      <c r="T476" s="20"/>
      <c r="U476" s="20"/>
      <c r="V476" s="20"/>
    </row>
    <row r="477" ht="12.75" customHeight="1">
      <c r="A477" s="17" t="s">
        <v>23</v>
      </c>
      <c r="B477" s="18" t="s">
        <v>12</v>
      </c>
      <c r="C477" s="19" t="s">
        <v>2155</v>
      </c>
      <c r="D477" s="20" t="s">
        <v>2156</v>
      </c>
      <c r="E477" s="21" t="s">
        <v>13</v>
      </c>
      <c r="F477" s="20" t="s">
        <v>311</v>
      </c>
      <c r="G477" s="20" t="s">
        <v>2157</v>
      </c>
      <c r="H477" s="20" t="s">
        <v>223</v>
      </c>
      <c r="I477" s="20" t="s">
        <v>1680</v>
      </c>
      <c r="J477" s="20" t="s">
        <v>705</v>
      </c>
      <c r="K477" s="20" t="s">
        <v>2158</v>
      </c>
      <c r="L477" s="22">
        <v>17000.0</v>
      </c>
      <c r="M477" s="28">
        <v>5000.0</v>
      </c>
      <c r="N477" s="24">
        <v>5000.0</v>
      </c>
      <c r="O477" s="25">
        <f t="shared" si="124"/>
        <v>0.034</v>
      </c>
      <c r="P477" s="26">
        <f t="shared" si="123"/>
        <v>12000</v>
      </c>
      <c r="Q477" s="26">
        <f t="shared" si="2"/>
        <v>2000</v>
      </c>
      <c r="R477" s="20"/>
      <c r="S477" s="20"/>
      <c r="T477" s="20"/>
      <c r="U477" s="20"/>
      <c r="V477" s="20"/>
    </row>
    <row r="478" ht="12.75" customHeight="1">
      <c r="A478" s="17" t="s">
        <v>47</v>
      </c>
      <c r="B478" s="18" t="s">
        <v>14</v>
      </c>
      <c r="C478" s="19" t="s">
        <v>2159</v>
      </c>
      <c r="D478" s="20" t="s">
        <v>2160</v>
      </c>
      <c r="E478" s="21" t="s">
        <v>11</v>
      </c>
      <c r="F478" s="20" t="s">
        <v>311</v>
      </c>
      <c r="G478" s="20" t="s">
        <v>2161</v>
      </c>
      <c r="H478" s="20" t="s">
        <v>393</v>
      </c>
      <c r="I478" s="20" t="s">
        <v>75</v>
      </c>
      <c r="J478" s="20" t="s">
        <v>454</v>
      </c>
      <c r="K478" s="20" t="s">
        <v>442</v>
      </c>
      <c r="L478" s="22">
        <v>17000.0</v>
      </c>
      <c r="M478" s="28">
        <v>7500.0</v>
      </c>
      <c r="N478" s="26">
        <v>7500.0</v>
      </c>
      <c r="O478" s="25">
        <f t="shared" si="124"/>
        <v>0.02266666667</v>
      </c>
      <c r="P478" s="26">
        <f t="shared" si="123"/>
        <v>9500</v>
      </c>
      <c r="Q478" s="26">
        <f t="shared" si="2"/>
        <v>-500</v>
      </c>
      <c r="R478" s="20"/>
      <c r="S478" s="20"/>
      <c r="T478" s="20"/>
      <c r="U478" s="20"/>
      <c r="V478" s="20"/>
    </row>
    <row r="479" ht="12.75" customHeight="1">
      <c r="A479" s="18" t="s">
        <v>213</v>
      </c>
      <c r="B479" s="21" t="s">
        <v>17</v>
      </c>
      <c r="C479" s="21">
        <v>954.0</v>
      </c>
      <c r="D479" s="20" t="str">
        <f>CONCATENATE(A479," x ", G479)</f>
        <v>Saxon Warrior (JPN) x Saucy Spirit (GB)</v>
      </c>
      <c r="E479" s="21" t="s">
        <v>13</v>
      </c>
      <c r="F479" s="21" t="s">
        <v>697</v>
      </c>
      <c r="G479" s="21" t="s">
        <v>2162</v>
      </c>
      <c r="H479" s="20"/>
      <c r="I479" s="20"/>
      <c r="J479" s="21" t="s">
        <v>2117</v>
      </c>
      <c r="K479" s="21" t="s">
        <v>2163</v>
      </c>
      <c r="L479" s="37">
        <v>17000.0</v>
      </c>
      <c r="M479" s="20"/>
      <c r="N479" s="26">
        <v>25000.0</v>
      </c>
      <c r="O479" s="25"/>
      <c r="P479" s="26">
        <f t="shared" si="123"/>
        <v>-8000</v>
      </c>
      <c r="Q479" s="26">
        <f t="shared" si="2"/>
        <v>-18000</v>
      </c>
      <c r="R479" s="20"/>
      <c r="S479" s="20"/>
      <c r="T479" s="20"/>
      <c r="U479" s="20"/>
      <c r="V479" s="20"/>
    </row>
    <row r="480" ht="12.75" customHeight="1">
      <c r="A480" s="17" t="s">
        <v>213</v>
      </c>
      <c r="B480" s="18" t="s">
        <v>14</v>
      </c>
      <c r="C480" s="19" t="s">
        <v>2164</v>
      </c>
      <c r="D480" s="20" t="s">
        <v>2165</v>
      </c>
      <c r="E480" s="21" t="s">
        <v>13</v>
      </c>
      <c r="F480" s="20" t="s">
        <v>311</v>
      </c>
      <c r="G480" s="20" t="s">
        <v>2166</v>
      </c>
      <c r="H480" s="20" t="s">
        <v>950</v>
      </c>
      <c r="I480" s="20" t="s">
        <v>1498</v>
      </c>
      <c r="J480" s="20" t="s">
        <v>2167</v>
      </c>
      <c r="K480" s="20" t="s">
        <v>1519</v>
      </c>
      <c r="L480" s="22">
        <v>17000.0</v>
      </c>
      <c r="M480" s="28">
        <v>25000.0</v>
      </c>
      <c r="N480" s="24">
        <v>25000.0</v>
      </c>
      <c r="O480" s="25">
        <f t="shared" ref="O480:O482" si="125">sum(L480/N480/100)</f>
        <v>0.0068</v>
      </c>
      <c r="P480" s="26">
        <f t="shared" si="123"/>
        <v>-8000</v>
      </c>
      <c r="Q480" s="26">
        <f t="shared" si="2"/>
        <v>-18000</v>
      </c>
      <c r="R480" s="20"/>
      <c r="S480" s="20"/>
      <c r="T480" s="20"/>
      <c r="U480" s="20"/>
      <c r="V480" s="20"/>
    </row>
    <row r="481" ht="12.75" customHeight="1">
      <c r="A481" s="33" t="s">
        <v>225</v>
      </c>
      <c r="B481" s="21" t="s">
        <v>17</v>
      </c>
      <c r="C481" s="34">
        <v>704.0</v>
      </c>
      <c r="D481" s="35" t="s">
        <v>2168</v>
      </c>
      <c r="E481" s="21" t="s">
        <v>11</v>
      </c>
      <c r="F481" s="35" t="s">
        <v>311</v>
      </c>
      <c r="G481" s="35">
        <v>2023.0</v>
      </c>
      <c r="H481" s="20"/>
      <c r="I481" s="20"/>
      <c r="J481" s="35" t="s">
        <v>2169</v>
      </c>
      <c r="K481" s="35" t="s">
        <v>2170</v>
      </c>
      <c r="L481" s="22">
        <v>17000.0</v>
      </c>
      <c r="M481" s="36"/>
      <c r="N481" s="26">
        <v>27500.0</v>
      </c>
      <c r="O481" s="25">
        <f t="shared" si="125"/>
        <v>0.006181818182</v>
      </c>
      <c r="P481" s="26">
        <v>3000.0</v>
      </c>
      <c r="Q481" s="26">
        <f t="shared" si="2"/>
        <v>-20500</v>
      </c>
      <c r="R481" s="20"/>
      <c r="S481" s="20"/>
      <c r="T481" s="20"/>
      <c r="U481" s="20"/>
      <c r="V481" s="20"/>
    </row>
    <row r="482" ht="12.75" customHeight="1">
      <c r="A482" s="33" t="s">
        <v>233</v>
      </c>
      <c r="B482" s="21" t="s">
        <v>17</v>
      </c>
      <c r="C482" s="34">
        <v>716.0</v>
      </c>
      <c r="D482" s="20" t="s">
        <v>2171</v>
      </c>
      <c r="E482" s="21" t="s">
        <v>11</v>
      </c>
      <c r="F482" s="35" t="s">
        <v>311</v>
      </c>
      <c r="G482" s="35">
        <v>2023.0</v>
      </c>
      <c r="H482" s="20"/>
      <c r="I482" s="20"/>
      <c r="J482" s="35" t="s">
        <v>1342</v>
      </c>
      <c r="K482" s="35" t="s">
        <v>743</v>
      </c>
      <c r="L482" s="22">
        <v>17000.0</v>
      </c>
      <c r="M482" s="36"/>
      <c r="N482" s="24">
        <v>25000.0</v>
      </c>
      <c r="O482" s="25">
        <f t="shared" si="125"/>
        <v>0.0068</v>
      </c>
      <c r="P482" s="26">
        <v>3000.0</v>
      </c>
      <c r="Q482" s="26">
        <f t="shared" si="2"/>
        <v>-18000</v>
      </c>
      <c r="R482" s="20"/>
      <c r="S482" s="20"/>
      <c r="T482" s="20"/>
      <c r="U482" s="20"/>
      <c r="V482" s="20"/>
    </row>
    <row r="483" ht="12.75" customHeight="1">
      <c r="A483" s="18" t="s">
        <v>235</v>
      </c>
      <c r="B483" s="21" t="s">
        <v>17</v>
      </c>
      <c r="C483" s="21">
        <v>884.0</v>
      </c>
      <c r="D483" s="20" t="str">
        <f>CONCATENATE(A483," x ", G483)</f>
        <v>Space Blues (IRE) x Music And Dance (GB)</v>
      </c>
      <c r="E483" s="21" t="s">
        <v>13</v>
      </c>
      <c r="F483" s="21" t="s">
        <v>311</v>
      </c>
      <c r="G483" s="21" t="s">
        <v>2172</v>
      </c>
      <c r="H483" s="20"/>
      <c r="I483" s="20"/>
      <c r="J483" s="21" t="s">
        <v>490</v>
      </c>
      <c r="K483" s="21" t="s">
        <v>2173</v>
      </c>
      <c r="L483" s="37">
        <v>17000.0</v>
      </c>
      <c r="M483" s="20"/>
      <c r="N483" s="24">
        <v>16000.0</v>
      </c>
      <c r="O483" s="25"/>
      <c r="P483" s="26">
        <f t="shared" ref="P483:P484" si="126">sum(L483-N483)</f>
        <v>1000</v>
      </c>
      <c r="Q483" s="26">
        <f t="shared" si="2"/>
        <v>-9000</v>
      </c>
      <c r="R483" s="20"/>
      <c r="S483" s="20"/>
      <c r="T483" s="20"/>
      <c r="U483" s="20"/>
      <c r="V483" s="20"/>
    </row>
    <row r="484" ht="12.75" customHeight="1">
      <c r="A484" s="17" t="s">
        <v>249</v>
      </c>
      <c r="B484" s="18" t="s">
        <v>14</v>
      </c>
      <c r="C484" s="19" t="s">
        <v>2174</v>
      </c>
      <c r="D484" s="20" t="s">
        <v>2175</v>
      </c>
      <c r="E484" s="21" t="s">
        <v>13</v>
      </c>
      <c r="F484" s="20" t="s">
        <v>311</v>
      </c>
      <c r="G484" s="20" t="s">
        <v>2176</v>
      </c>
      <c r="H484" s="20" t="s">
        <v>187</v>
      </c>
      <c r="I484" s="20" t="s">
        <v>55</v>
      </c>
      <c r="J484" s="20" t="s">
        <v>924</v>
      </c>
      <c r="K484" s="20" t="s">
        <v>2177</v>
      </c>
      <c r="L484" s="22">
        <v>17000.0</v>
      </c>
      <c r="M484" s="28">
        <v>17500.0</v>
      </c>
      <c r="N484" s="24">
        <v>17500.0</v>
      </c>
      <c r="O484" s="25">
        <f t="shared" ref="O484:O489" si="127">sum(L484/N484/100)</f>
        <v>0.009714285714</v>
      </c>
      <c r="P484" s="26">
        <f t="shared" si="126"/>
        <v>-500</v>
      </c>
      <c r="Q484" s="26">
        <f t="shared" si="2"/>
        <v>-10500</v>
      </c>
      <c r="R484" s="20"/>
      <c r="S484" s="20"/>
      <c r="T484" s="20"/>
      <c r="U484" s="20"/>
      <c r="V484" s="20"/>
    </row>
    <row r="485" ht="12.75" customHeight="1">
      <c r="A485" s="33" t="s">
        <v>251</v>
      </c>
      <c r="B485" s="21" t="s">
        <v>17</v>
      </c>
      <c r="C485" s="34">
        <v>661.0</v>
      </c>
      <c r="D485" s="20" t="s">
        <v>2178</v>
      </c>
      <c r="E485" s="21" t="s">
        <v>11</v>
      </c>
      <c r="F485" s="35" t="s">
        <v>311</v>
      </c>
      <c r="G485" s="35" t="s">
        <v>2179</v>
      </c>
      <c r="H485" s="20"/>
      <c r="I485" s="20"/>
      <c r="J485" s="35" t="s">
        <v>705</v>
      </c>
      <c r="K485" s="35" t="s">
        <v>1888</v>
      </c>
      <c r="L485" s="22">
        <v>17000.0</v>
      </c>
      <c r="M485" s="36"/>
      <c r="N485" s="24">
        <v>30000.0</v>
      </c>
      <c r="O485" s="25">
        <f t="shared" si="127"/>
        <v>0.005666666667</v>
      </c>
      <c r="P485" s="26">
        <v>3000.0</v>
      </c>
      <c r="Q485" s="26">
        <f t="shared" si="2"/>
        <v>-23000</v>
      </c>
      <c r="R485" s="20"/>
      <c r="S485" s="20"/>
      <c r="T485" s="20"/>
      <c r="U485" s="20"/>
      <c r="V485" s="20"/>
    </row>
    <row r="486" ht="12.75" customHeight="1">
      <c r="A486" s="33" t="s">
        <v>263</v>
      </c>
      <c r="B486" s="21" t="s">
        <v>17</v>
      </c>
      <c r="C486" s="34">
        <v>567.0</v>
      </c>
      <c r="D486" s="20" t="s">
        <v>2180</v>
      </c>
      <c r="E486" s="21" t="s">
        <v>13</v>
      </c>
      <c r="F486" s="35" t="s">
        <v>697</v>
      </c>
      <c r="G486" s="35" t="s">
        <v>2181</v>
      </c>
      <c r="H486" s="20"/>
      <c r="I486" s="20"/>
      <c r="J486" s="35" t="s">
        <v>793</v>
      </c>
      <c r="K486" s="35" t="s">
        <v>2182</v>
      </c>
      <c r="L486" s="22">
        <v>17000.0</v>
      </c>
      <c r="M486" s="36"/>
      <c r="N486" s="26">
        <v>7200.0</v>
      </c>
      <c r="O486" s="25">
        <f t="shared" si="127"/>
        <v>0.02361111111</v>
      </c>
      <c r="P486" s="26">
        <v>3000.0</v>
      </c>
      <c r="Q486" s="26">
        <f t="shared" si="2"/>
        <v>-200</v>
      </c>
      <c r="R486" s="20"/>
      <c r="S486" s="20"/>
      <c r="T486" s="20"/>
      <c r="U486" s="20"/>
      <c r="V486" s="20"/>
    </row>
    <row r="487" ht="12.75" customHeight="1">
      <c r="A487" s="17" t="s">
        <v>277</v>
      </c>
      <c r="B487" s="18" t="s">
        <v>12</v>
      </c>
      <c r="C487" s="19" t="s">
        <v>2183</v>
      </c>
      <c r="D487" s="20" t="s">
        <v>2184</v>
      </c>
      <c r="E487" s="21" t="s">
        <v>11</v>
      </c>
      <c r="F487" s="20" t="s">
        <v>358</v>
      </c>
      <c r="G487" s="20" t="s">
        <v>2185</v>
      </c>
      <c r="H487" s="20" t="s">
        <v>459</v>
      </c>
      <c r="I487" s="20" t="s">
        <v>2186</v>
      </c>
      <c r="J487" s="20" t="s">
        <v>1246</v>
      </c>
      <c r="K487" s="20" t="s">
        <v>979</v>
      </c>
      <c r="L487" s="22">
        <v>17000.0</v>
      </c>
      <c r="M487" s="28">
        <v>10000.0</v>
      </c>
      <c r="N487" s="24">
        <v>10000.0</v>
      </c>
      <c r="O487" s="25">
        <f t="shared" si="127"/>
        <v>0.017</v>
      </c>
      <c r="P487" s="26">
        <f t="shared" ref="P487:P514" si="128">sum(L487-N487)</f>
        <v>7000</v>
      </c>
      <c r="Q487" s="26">
        <f t="shared" si="2"/>
        <v>-3000</v>
      </c>
      <c r="R487" s="20"/>
      <c r="S487" s="20"/>
      <c r="T487" s="20"/>
      <c r="U487" s="20"/>
      <c r="V487" s="20"/>
    </row>
    <row r="488" ht="12.75" customHeight="1">
      <c r="A488" s="17" t="s">
        <v>29</v>
      </c>
      <c r="B488" s="18" t="s">
        <v>14</v>
      </c>
      <c r="C488" s="19" t="s">
        <v>2187</v>
      </c>
      <c r="D488" s="20" t="s">
        <v>2188</v>
      </c>
      <c r="E488" s="21" t="s">
        <v>13</v>
      </c>
      <c r="F488" s="20" t="s">
        <v>311</v>
      </c>
      <c r="G488" s="20" t="s">
        <v>2189</v>
      </c>
      <c r="H488" s="20" t="s">
        <v>157</v>
      </c>
      <c r="I488" s="20" t="s">
        <v>107</v>
      </c>
      <c r="J488" s="20" t="s">
        <v>757</v>
      </c>
      <c r="K488" s="20" t="s">
        <v>2190</v>
      </c>
      <c r="L488" s="22">
        <v>18000.0</v>
      </c>
      <c r="M488" s="23" t="s">
        <v>669</v>
      </c>
      <c r="N488" s="24">
        <v>15000.0</v>
      </c>
      <c r="O488" s="25">
        <f t="shared" si="127"/>
        <v>0.012</v>
      </c>
      <c r="P488" s="26">
        <f t="shared" si="128"/>
        <v>3000</v>
      </c>
      <c r="Q488" s="26">
        <f t="shared" si="2"/>
        <v>-7000</v>
      </c>
      <c r="R488" s="20"/>
      <c r="S488" s="20"/>
      <c r="T488" s="20"/>
      <c r="U488" s="20"/>
      <c r="V488" s="20"/>
    </row>
    <row r="489" ht="12.75" customHeight="1">
      <c r="A489" s="17" t="s">
        <v>33</v>
      </c>
      <c r="B489" s="18" t="s">
        <v>12</v>
      </c>
      <c r="C489" s="19" t="s">
        <v>2191</v>
      </c>
      <c r="D489" s="20" t="s">
        <v>2192</v>
      </c>
      <c r="E489" s="21" t="s">
        <v>13</v>
      </c>
      <c r="F489" s="20" t="s">
        <v>358</v>
      </c>
      <c r="G489" s="20" t="s">
        <v>2193</v>
      </c>
      <c r="H489" s="20" t="s">
        <v>459</v>
      </c>
      <c r="I489" s="20" t="s">
        <v>393</v>
      </c>
      <c r="J489" s="20" t="s">
        <v>968</v>
      </c>
      <c r="K489" s="20" t="s">
        <v>1783</v>
      </c>
      <c r="L489" s="22">
        <v>18000.0</v>
      </c>
      <c r="M489" s="28">
        <v>17500.0</v>
      </c>
      <c r="N489" s="24">
        <v>17500.0</v>
      </c>
      <c r="O489" s="25">
        <f t="shared" si="127"/>
        <v>0.01028571429</v>
      </c>
      <c r="P489" s="26">
        <f t="shared" si="128"/>
        <v>500</v>
      </c>
      <c r="Q489" s="26">
        <f t="shared" si="2"/>
        <v>-9500</v>
      </c>
      <c r="R489" s="20"/>
      <c r="S489" s="20"/>
      <c r="T489" s="20"/>
      <c r="U489" s="20"/>
      <c r="V489" s="20"/>
    </row>
    <row r="490" ht="12.75" customHeight="1">
      <c r="A490" s="18" t="s">
        <v>47</v>
      </c>
      <c r="B490" s="21" t="s">
        <v>17</v>
      </c>
      <c r="C490" s="21">
        <v>785.0</v>
      </c>
      <c r="D490" s="20" t="str">
        <f>CONCATENATE(A490," x ", G490)</f>
        <v>Bungle Inthejungle (GB) x Hurricane Lil (IRE)</v>
      </c>
      <c r="E490" s="21" t="s">
        <v>13</v>
      </c>
      <c r="F490" s="21" t="s">
        <v>717</v>
      </c>
      <c r="G490" s="21" t="s">
        <v>2194</v>
      </c>
      <c r="H490" s="20"/>
      <c r="I490" s="20"/>
      <c r="J490" s="21" t="s">
        <v>1353</v>
      </c>
      <c r="K490" s="21" t="s">
        <v>2195</v>
      </c>
      <c r="L490" s="37">
        <v>18000.0</v>
      </c>
      <c r="M490" s="20"/>
      <c r="N490" s="26">
        <v>7500.0</v>
      </c>
      <c r="O490" s="25"/>
      <c r="P490" s="26">
        <f t="shared" si="128"/>
        <v>10500</v>
      </c>
      <c r="Q490" s="26">
        <f t="shared" si="2"/>
        <v>500</v>
      </c>
      <c r="R490" s="20"/>
      <c r="S490" s="20"/>
      <c r="T490" s="20"/>
      <c r="U490" s="20"/>
      <c r="V490" s="20"/>
    </row>
    <row r="491" ht="12.75" customHeight="1">
      <c r="A491" s="17" t="s">
        <v>47</v>
      </c>
      <c r="B491" s="18" t="s">
        <v>14</v>
      </c>
      <c r="C491" s="19" t="s">
        <v>2196</v>
      </c>
      <c r="D491" s="20" t="s">
        <v>2197</v>
      </c>
      <c r="E491" s="21" t="s">
        <v>11</v>
      </c>
      <c r="F491" s="20" t="s">
        <v>311</v>
      </c>
      <c r="G491" s="20" t="s">
        <v>2198</v>
      </c>
      <c r="H491" s="20" t="s">
        <v>393</v>
      </c>
      <c r="I491" s="20" t="s">
        <v>654</v>
      </c>
      <c r="J491" s="20" t="s">
        <v>1003</v>
      </c>
      <c r="K491" s="20" t="s">
        <v>2199</v>
      </c>
      <c r="L491" s="22">
        <v>18000.0</v>
      </c>
      <c r="M491" s="28">
        <v>7500.0</v>
      </c>
      <c r="N491" s="24">
        <v>7500.0</v>
      </c>
      <c r="O491" s="25">
        <f t="shared" ref="O491:O496" si="129">sum(L491/N491/100)</f>
        <v>0.024</v>
      </c>
      <c r="P491" s="26">
        <f t="shared" si="128"/>
        <v>10500</v>
      </c>
      <c r="Q491" s="26">
        <f t="shared" si="2"/>
        <v>500</v>
      </c>
      <c r="R491" s="20"/>
      <c r="S491" s="20"/>
      <c r="T491" s="20"/>
      <c r="U491" s="20"/>
      <c r="V491" s="20"/>
    </row>
    <row r="492" ht="12.75" customHeight="1">
      <c r="A492" s="17" t="s">
        <v>61</v>
      </c>
      <c r="B492" s="18" t="s">
        <v>12</v>
      </c>
      <c r="C492" s="19" t="s">
        <v>2200</v>
      </c>
      <c r="D492" s="20" t="s">
        <v>2201</v>
      </c>
      <c r="E492" s="21" t="s">
        <v>11</v>
      </c>
      <c r="F492" s="20" t="s">
        <v>311</v>
      </c>
      <c r="G492" s="20" t="s">
        <v>2202</v>
      </c>
      <c r="H492" s="20" t="s">
        <v>459</v>
      </c>
      <c r="I492" s="20" t="s">
        <v>263</v>
      </c>
      <c r="J492" s="20" t="s">
        <v>1599</v>
      </c>
      <c r="K492" s="20" t="s">
        <v>1354</v>
      </c>
      <c r="L492" s="22">
        <v>18000.0</v>
      </c>
      <c r="M492" s="42">
        <v>17500.0</v>
      </c>
      <c r="N492" s="24">
        <v>17000.0</v>
      </c>
      <c r="O492" s="25">
        <f t="shared" si="129"/>
        <v>0.01058823529</v>
      </c>
      <c r="P492" s="26">
        <f t="shared" si="128"/>
        <v>1000</v>
      </c>
      <c r="Q492" s="26">
        <f t="shared" si="2"/>
        <v>-9000</v>
      </c>
      <c r="R492" s="20"/>
      <c r="S492" s="20"/>
      <c r="T492" s="20"/>
      <c r="U492" s="20"/>
      <c r="V492" s="20"/>
    </row>
    <row r="493" ht="12.75" customHeight="1">
      <c r="A493" s="17" t="s">
        <v>67</v>
      </c>
      <c r="B493" s="18" t="s">
        <v>12</v>
      </c>
      <c r="C493" s="19" t="s">
        <v>2203</v>
      </c>
      <c r="D493" s="20" t="s">
        <v>2204</v>
      </c>
      <c r="E493" s="21" t="s">
        <v>11</v>
      </c>
      <c r="F493" s="20" t="s">
        <v>358</v>
      </c>
      <c r="G493" s="20" t="s">
        <v>2205</v>
      </c>
      <c r="H493" s="20" t="s">
        <v>393</v>
      </c>
      <c r="I493" s="20" t="s">
        <v>227</v>
      </c>
      <c r="J493" s="20" t="s">
        <v>1743</v>
      </c>
      <c r="K493" s="20" t="s">
        <v>2206</v>
      </c>
      <c r="L493" s="22">
        <v>18000.0</v>
      </c>
      <c r="M493" s="28">
        <v>12500.0</v>
      </c>
      <c r="N493" s="24">
        <v>12500.0</v>
      </c>
      <c r="O493" s="25">
        <f t="shared" si="129"/>
        <v>0.0144</v>
      </c>
      <c r="P493" s="26">
        <f t="shared" si="128"/>
        <v>5500</v>
      </c>
      <c r="Q493" s="26">
        <f t="shared" si="2"/>
        <v>-4500</v>
      </c>
      <c r="R493" s="20"/>
      <c r="S493" s="20"/>
      <c r="T493" s="20"/>
      <c r="U493" s="20"/>
      <c r="V493" s="20"/>
    </row>
    <row r="494" ht="12.75" customHeight="1">
      <c r="A494" s="17" t="s">
        <v>111</v>
      </c>
      <c r="B494" s="18" t="s">
        <v>12</v>
      </c>
      <c r="C494" s="19" t="s">
        <v>2207</v>
      </c>
      <c r="D494" s="20" t="s">
        <v>2208</v>
      </c>
      <c r="E494" s="21" t="s">
        <v>13</v>
      </c>
      <c r="F494" s="20" t="s">
        <v>311</v>
      </c>
      <c r="G494" s="20" t="s">
        <v>2209</v>
      </c>
      <c r="H494" s="20" t="s">
        <v>328</v>
      </c>
      <c r="I494" s="20" t="s">
        <v>1498</v>
      </c>
      <c r="J494" s="20" t="s">
        <v>705</v>
      </c>
      <c r="K494" s="20" t="s">
        <v>389</v>
      </c>
      <c r="L494" s="22">
        <v>18000.0</v>
      </c>
      <c r="M494" s="28">
        <v>25000.0</v>
      </c>
      <c r="N494" s="24">
        <v>25000.0</v>
      </c>
      <c r="O494" s="25">
        <f t="shared" si="129"/>
        <v>0.0072</v>
      </c>
      <c r="P494" s="26">
        <f t="shared" si="128"/>
        <v>-7000</v>
      </c>
      <c r="Q494" s="26">
        <f t="shared" si="2"/>
        <v>-17000</v>
      </c>
      <c r="R494" s="20"/>
      <c r="S494" s="20"/>
      <c r="T494" s="20"/>
      <c r="U494" s="20"/>
      <c r="V494" s="20"/>
    </row>
    <row r="495" ht="12.75" customHeight="1">
      <c r="A495" s="17" t="s">
        <v>129</v>
      </c>
      <c r="B495" s="18" t="s">
        <v>12</v>
      </c>
      <c r="C495" s="19" t="s">
        <v>2210</v>
      </c>
      <c r="D495" s="20" t="s">
        <v>2211</v>
      </c>
      <c r="E495" s="21" t="s">
        <v>13</v>
      </c>
      <c r="F495" s="20" t="s">
        <v>358</v>
      </c>
      <c r="G495" s="20" t="s">
        <v>2212</v>
      </c>
      <c r="H495" s="20" t="s">
        <v>459</v>
      </c>
      <c r="I495" s="20" t="s">
        <v>2213</v>
      </c>
      <c r="J495" s="20" t="s">
        <v>705</v>
      </c>
      <c r="K495" s="20" t="s">
        <v>2214</v>
      </c>
      <c r="L495" s="22">
        <v>18000.0</v>
      </c>
      <c r="M495" s="23" t="s">
        <v>2215</v>
      </c>
      <c r="N495" s="24">
        <v>12000.0</v>
      </c>
      <c r="O495" s="25">
        <f t="shared" si="129"/>
        <v>0.015</v>
      </c>
      <c r="P495" s="26">
        <f t="shared" si="128"/>
        <v>6000</v>
      </c>
      <c r="Q495" s="26">
        <f t="shared" si="2"/>
        <v>-4000</v>
      </c>
      <c r="R495" s="20"/>
      <c r="S495" s="20"/>
      <c r="T495" s="20"/>
      <c r="U495" s="20"/>
      <c r="V495" s="20"/>
    </row>
    <row r="496" ht="12.75" customHeight="1">
      <c r="A496" s="17" t="s">
        <v>133</v>
      </c>
      <c r="B496" s="18" t="s">
        <v>12</v>
      </c>
      <c r="C496" s="19" t="s">
        <v>2216</v>
      </c>
      <c r="D496" s="20" t="s">
        <v>2217</v>
      </c>
      <c r="E496" s="21" t="s">
        <v>11</v>
      </c>
      <c r="F496" s="20" t="s">
        <v>311</v>
      </c>
      <c r="G496" s="20" t="s">
        <v>2218</v>
      </c>
      <c r="H496" s="20" t="s">
        <v>1611</v>
      </c>
      <c r="I496" s="20" t="s">
        <v>2219</v>
      </c>
      <c r="J496" s="20" t="s">
        <v>2220</v>
      </c>
      <c r="K496" s="20" t="s">
        <v>2113</v>
      </c>
      <c r="L496" s="22">
        <v>18000.0</v>
      </c>
      <c r="M496" s="23" t="s">
        <v>2221</v>
      </c>
      <c r="N496" s="24">
        <v>12000.0</v>
      </c>
      <c r="O496" s="25">
        <f t="shared" si="129"/>
        <v>0.015</v>
      </c>
      <c r="P496" s="26">
        <f t="shared" si="128"/>
        <v>6000</v>
      </c>
      <c r="Q496" s="26">
        <f t="shared" si="2"/>
        <v>-4000</v>
      </c>
      <c r="R496" s="20"/>
      <c r="S496" s="20"/>
      <c r="T496" s="20"/>
      <c r="U496" s="20"/>
      <c r="V496" s="20"/>
    </row>
    <row r="497" ht="12.75" customHeight="1">
      <c r="A497" s="18" t="s">
        <v>155</v>
      </c>
      <c r="B497" s="21" t="s">
        <v>17</v>
      </c>
      <c r="C497" s="21">
        <v>870.0</v>
      </c>
      <c r="D497" s="20" t="str">
        <f>CONCATENATE(A497," x ", G497)</f>
        <v>Kodi Bear (IRE) x Mimic's Memory (GB)</v>
      </c>
      <c r="E497" s="21" t="s">
        <v>13</v>
      </c>
      <c r="F497" s="21" t="s">
        <v>912</v>
      </c>
      <c r="G497" s="21" t="s">
        <v>2222</v>
      </c>
      <c r="H497" s="20"/>
      <c r="I497" s="20"/>
      <c r="J497" s="21" t="s">
        <v>1032</v>
      </c>
      <c r="K497" s="21" t="s">
        <v>2223</v>
      </c>
      <c r="L497" s="37">
        <v>18000.0</v>
      </c>
      <c r="M497" s="20"/>
      <c r="N497" s="26">
        <f>VLOOKUP(A497,'Sale Lots'!$A$2:$N$1084,14)</f>
        <v>15000</v>
      </c>
      <c r="O497" s="25"/>
      <c r="P497" s="26">
        <f t="shared" si="128"/>
        <v>3000</v>
      </c>
      <c r="Q497" s="26">
        <f t="shared" si="2"/>
        <v>-7000</v>
      </c>
      <c r="R497" s="20"/>
      <c r="S497" s="20"/>
      <c r="T497" s="20"/>
      <c r="U497" s="20"/>
      <c r="V497" s="20"/>
    </row>
    <row r="498" ht="12.75" customHeight="1">
      <c r="A498" s="17" t="s">
        <v>165</v>
      </c>
      <c r="B498" s="18" t="s">
        <v>14</v>
      </c>
      <c r="C498" s="19" t="s">
        <v>2224</v>
      </c>
      <c r="D498" s="20" t="s">
        <v>2225</v>
      </c>
      <c r="E498" s="21" t="s">
        <v>13</v>
      </c>
      <c r="F498" s="20" t="s">
        <v>311</v>
      </c>
      <c r="G498" s="20" t="s">
        <v>2226</v>
      </c>
      <c r="H498" s="20" t="s">
        <v>161</v>
      </c>
      <c r="I498" s="20" t="s">
        <v>141</v>
      </c>
      <c r="J498" s="20" t="s">
        <v>1599</v>
      </c>
      <c r="K498" s="20" t="s">
        <v>2227</v>
      </c>
      <c r="L498" s="22">
        <v>18000.0</v>
      </c>
      <c r="M498" s="28">
        <v>12500.0</v>
      </c>
      <c r="N498" s="24">
        <v>12500.0</v>
      </c>
      <c r="O498" s="25">
        <f t="shared" ref="O498:O517" si="130">sum(L498/N498/100)</f>
        <v>0.0144</v>
      </c>
      <c r="P498" s="26">
        <f t="shared" si="128"/>
        <v>5500</v>
      </c>
      <c r="Q498" s="26">
        <f t="shared" si="2"/>
        <v>-4500</v>
      </c>
      <c r="R498" s="20"/>
      <c r="S498" s="20"/>
      <c r="T498" s="20"/>
      <c r="U498" s="20"/>
      <c r="V498" s="20"/>
    </row>
    <row r="499" ht="12.75" customHeight="1">
      <c r="A499" s="17" t="s">
        <v>165</v>
      </c>
      <c r="B499" s="18" t="s">
        <v>14</v>
      </c>
      <c r="C499" s="19" t="s">
        <v>2228</v>
      </c>
      <c r="D499" s="20" t="s">
        <v>2229</v>
      </c>
      <c r="E499" s="21" t="s">
        <v>11</v>
      </c>
      <c r="F499" s="20" t="s">
        <v>358</v>
      </c>
      <c r="G499" s="20" t="s">
        <v>2230</v>
      </c>
      <c r="H499" s="20" t="s">
        <v>161</v>
      </c>
      <c r="I499" s="20" t="s">
        <v>185</v>
      </c>
      <c r="J499" s="20" t="s">
        <v>1250</v>
      </c>
      <c r="K499" s="20" t="s">
        <v>562</v>
      </c>
      <c r="L499" s="22">
        <v>18000.0</v>
      </c>
      <c r="M499" s="28">
        <v>12500.0</v>
      </c>
      <c r="N499" s="24">
        <v>12500.0</v>
      </c>
      <c r="O499" s="25">
        <f t="shared" si="130"/>
        <v>0.0144</v>
      </c>
      <c r="P499" s="26">
        <f t="shared" si="128"/>
        <v>5500</v>
      </c>
      <c r="Q499" s="26">
        <f t="shared" si="2"/>
        <v>-4500</v>
      </c>
      <c r="R499" s="20"/>
      <c r="S499" s="20"/>
      <c r="T499" s="20"/>
      <c r="U499" s="20"/>
      <c r="V499" s="20"/>
    </row>
    <row r="500" ht="12.75" customHeight="1">
      <c r="A500" s="17" t="s">
        <v>197</v>
      </c>
      <c r="B500" s="18" t="s">
        <v>14</v>
      </c>
      <c r="C500" s="19" t="s">
        <v>2231</v>
      </c>
      <c r="D500" s="20" t="s">
        <v>2232</v>
      </c>
      <c r="E500" s="21" t="s">
        <v>13</v>
      </c>
      <c r="F500" s="20" t="s">
        <v>358</v>
      </c>
      <c r="G500" s="20" t="s">
        <v>2233</v>
      </c>
      <c r="H500" s="20" t="s">
        <v>597</v>
      </c>
      <c r="I500" s="20" t="s">
        <v>141</v>
      </c>
      <c r="J500" s="20" t="s">
        <v>2234</v>
      </c>
      <c r="K500" s="20" t="s">
        <v>2235</v>
      </c>
      <c r="L500" s="22">
        <v>18000.0</v>
      </c>
      <c r="M500" s="23" t="s">
        <v>2236</v>
      </c>
      <c r="N500" s="24">
        <v>42000.0</v>
      </c>
      <c r="O500" s="25">
        <f t="shared" si="130"/>
        <v>0.004285714286</v>
      </c>
      <c r="P500" s="26">
        <f t="shared" si="128"/>
        <v>-24000</v>
      </c>
      <c r="Q500" s="26">
        <f t="shared" si="2"/>
        <v>-34000</v>
      </c>
      <c r="R500" s="20"/>
      <c r="S500" s="20"/>
      <c r="T500" s="20"/>
      <c r="U500" s="20"/>
      <c r="V500" s="20"/>
    </row>
    <row r="501" ht="12.75" customHeight="1">
      <c r="A501" s="17" t="s">
        <v>219</v>
      </c>
      <c r="B501" s="18" t="s">
        <v>14</v>
      </c>
      <c r="C501" s="19" t="s">
        <v>2237</v>
      </c>
      <c r="D501" s="20" t="s">
        <v>2238</v>
      </c>
      <c r="E501" s="21" t="s">
        <v>11</v>
      </c>
      <c r="F501" s="20" t="s">
        <v>311</v>
      </c>
      <c r="G501" s="20" t="s">
        <v>2239</v>
      </c>
      <c r="H501" s="20" t="s">
        <v>327</v>
      </c>
      <c r="I501" s="20" t="s">
        <v>1987</v>
      </c>
      <c r="J501" s="20" t="s">
        <v>1722</v>
      </c>
      <c r="K501" s="20" t="s">
        <v>2240</v>
      </c>
      <c r="L501" s="22">
        <v>18000.0</v>
      </c>
      <c r="M501" s="23" t="s">
        <v>1304</v>
      </c>
      <c r="N501" s="24">
        <v>7200.0</v>
      </c>
      <c r="O501" s="25">
        <f t="shared" si="130"/>
        <v>0.025</v>
      </c>
      <c r="P501" s="26">
        <f t="shared" si="128"/>
        <v>10800</v>
      </c>
      <c r="Q501" s="26">
        <f t="shared" si="2"/>
        <v>800</v>
      </c>
      <c r="R501" s="20"/>
      <c r="S501" s="20"/>
      <c r="T501" s="20"/>
      <c r="U501" s="20"/>
      <c r="V501" s="20"/>
    </row>
    <row r="502" ht="12.75" customHeight="1">
      <c r="A502" s="18" t="s">
        <v>221</v>
      </c>
      <c r="B502" s="21" t="s">
        <v>17</v>
      </c>
      <c r="C502" s="39">
        <v>589.0</v>
      </c>
      <c r="D502" s="20" t="s">
        <v>2241</v>
      </c>
      <c r="E502" s="21" t="s">
        <v>11</v>
      </c>
      <c r="F502" s="21" t="s">
        <v>2242</v>
      </c>
      <c r="G502" s="21" t="s">
        <v>2243</v>
      </c>
      <c r="H502" s="20"/>
      <c r="I502" s="20"/>
      <c r="J502" s="21" t="s">
        <v>579</v>
      </c>
      <c r="K502" s="21" t="s">
        <v>1879</v>
      </c>
      <c r="L502" s="22">
        <v>18000.0</v>
      </c>
      <c r="M502" s="36"/>
      <c r="N502" s="26">
        <v>5000.0</v>
      </c>
      <c r="O502" s="25">
        <f t="shared" si="130"/>
        <v>0.036</v>
      </c>
      <c r="P502" s="26">
        <f t="shared" si="128"/>
        <v>13000</v>
      </c>
      <c r="Q502" s="26">
        <f t="shared" si="2"/>
        <v>3000</v>
      </c>
      <c r="R502" s="20"/>
      <c r="S502" s="20"/>
      <c r="T502" s="20"/>
      <c r="U502" s="20"/>
      <c r="V502" s="20"/>
    </row>
    <row r="503" ht="12.75" customHeight="1">
      <c r="A503" s="18" t="s">
        <v>225</v>
      </c>
      <c r="B503" s="21" t="s">
        <v>17</v>
      </c>
      <c r="C503" s="39">
        <v>653.0</v>
      </c>
      <c r="D503" s="20" t="s">
        <v>2244</v>
      </c>
      <c r="E503" s="21" t="s">
        <v>11</v>
      </c>
      <c r="F503" s="21" t="s">
        <v>358</v>
      </c>
      <c r="G503" s="21" t="s">
        <v>2245</v>
      </c>
      <c r="H503" s="20"/>
      <c r="I503" s="20"/>
      <c r="J503" s="21" t="s">
        <v>771</v>
      </c>
      <c r="K503" s="21" t="s">
        <v>2246</v>
      </c>
      <c r="L503" s="41">
        <v>18000.0</v>
      </c>
      <c r="M503" s="36"/>
      <c r="N503" s="26">
        <v>27500.0</v>
      </c>
      <c r="O503" s="25">
        <f t="shared" si="130"/>
        <v>0.006545454545</v>
      </c>
      <c r="P503" s="26">
        <f t="shared" si="128"/>
        <v>-9500</v>
      </c>
      <c r="Q503" s="26">
        <f t="shared" si="2"/>
        <v>-19500</v>
      </c>
      <c r="R503" s="20"/>
      <c r="S503" s="20"/>
      <c r="T503" s="20"/>
      <c r="U503" s="20"/>
      <c r="V503" s="20"/>
    </row>
    <row r="504" ht="12.75" customHeight="1">
      <c r="A504" s="17" t="s">
        <v>225</v>
      </c>
      <c r="B504" s="18" t="s">
        <v>14</v>
      </c>
      <c r="C504" s="19" t="s">
        <v>2247</v>
      </c>
      <c r="D504" s="20" t="s">
        <v>2248</v>
      </c>
      <c r="E504" s="21" t="s">
        <v>13</v>
      </c>
      <c r="F504" s="20" t="s">
        <v>2249</v>
      </c>
      <c r="G504" s="20" t="s">
        <v>2250</v>
      </c>
      <c r="H504" s="20" t="s">
        <v>327</v>
      </c>
      <c r="I504" s="20" t="s">
        <v>1184</v>
      </c>
      <c r="J504" s="20" t="s">
        <v>1293</v>
      </c>
      <c r="K504" s="20" t="s">
        <v>2001</v>
      </c>
      <c r="L504" s="22">
        <v>18000.0</v>
      </c>
      <c r="M504" s="28">
        <v>27500.0</v>
      </c>
      <c r="N504" s="24">
        <v>27500.0</v>
      </c>
      <c r="O504" s="25">
        <f t="shared" si="130"/>
        <v>0.006545454545</v>
      </c>
      <c r="P504" s="26">
        <f t="shared" si="128"/>
        <v>-9500</v>
      </c>
      <c r="Q504" s="26">
        <f t="shared" si="2"/>
        <v>-19500</v>
      </c>
      <c r="R504" s="20"/>
      <c r="S504" s="20"/>
      <c r="T504" s="20"/>
      <c r="U504" s="20"/>
      <c r="V504" s="20"/>
    </row>
    <row r="505" ht="12.75" customHeight="1">
      <c r="A505" s="17" t="s">
        <v>225</v>
      </c>
      <c r="B505" s="18" t="s">
        <v>14</v>
      </c>
      <c r="C505" s="19" t="s">
        <v>2251</v>
      </c>
      <c r="D505" s="20" t="s">
        <v>2252</v>
      </c>
      <c r="E505" s="21" t="s">
        <v>13</v>
      </c>
      <c r="F505" s="20" t="s">
        <v>422</v>
      </c>
      <c r="G505" s="20" t="s">
        <v>2253</v>
      </c>
      <c r="H505" s="20" t="s">
        <v>327</v>
      </c>
      <c r="I505" s="20" t="s">
        <v>2254</v>
      </c>
      <c r="J505" s="20" t="s">
        <v>705</v>
      </c>
      <c r="K505" s="20" t="s">
        <v>316</v>
      </c>
      <c r="L505" s="22">
        <v>18000.0</v>
      </c>
      <c r="M505" s="28">
        <v>27500.0</v>
      </c>
      <c r="N505" s="24">
        <v>27500.0</v>
      </c>
      <c r="O505" s="25">
        <f t="shared" si="130"/>
        <v>0.006545454545</v>
      </c>
      <c r="P505" s="26">
        <f t="shared" si="128"/>
        <v>-9500</v>
      </c>
      <c r="Q505" s="26">
        <f t="shared" si="2"/>
        <v>-19500</v>
      </c>
      <c r="R505" s="20"/>
      <c r="S505" s="20"/>
      <c r="T505" s="20"/>
      <c r="U505" s="20"/>
      <c r="V505" s="20"/>
    </row>
    <row r="506" ht="12.75" customHeight="1">
      <c r="A506" s="17" t="s">
        <v>233</v>
      </c>
      <c r="B506" s="18" t="s">
        <v>12</v>
      </c>
      <c r="C506" s="19" t="s">
        <v>2255</v>
      </c>
      <c r="D506" s="20" t="s">
        <v>2256</v>
      </c>
      <c r="E506" s="21" t="s">
        <v>13</v>
      </c>
      <c r="F506" s="20" t="s">
        <v>311</v>
      </c>
      <c r="G506" s="20" t="s">
        <v>2257</v>
      </c>
      <c r="H506" s="20" t="s">
        <v>227</v>
      </c>
      <c r="I506" s="20" t="s">
        <v>1328</v>
      </c>
      <c r="J506" s="20" t="s">
        <v>705</v>
      </c>
      <c r="K506" s="20" t="s">
        <v>2258</v>
      </c>
      <c r="L506" s="22">
        <v>18000.0</v>
      </c>
      <c r="M506" s="28">
        <v>25000.0</v>
      </c>
      <c r="N506" s="24">
        <v>25000.0</v>
      </c>
      <c r="O506" s="25">
        <f t="shared" si="130"/>
        <v>0.0072</v>
      </c>
      <c r="P506" s="26">
        <f t="shared" si="128"/>
        <v>-7000</v>
      </c>
      <c r="Q506" s="26">
        <f t="shared" si="2"/>
        <v>-17000</v>
      </c>
      <c r="R506" s="20"/>
      <c r="S506" s="20"/>
      <c r="T506" s="20"/>
      <c r="U506" s="20"/>
      <c r="V506" s="20"/>
    </row>
    <row r="507" ht="12.75" customHeight="1">
      <c r="A507" s="17" t="s">
        <v>239</v>
      </c>
      <c r="B507" s="18" t="s">
        <v>14</v>
      </c>
      <c r="C507" s="19" t="s">
        <v>2259</v>
      </c>
      <c r="D507" s="20" t="s">
        <v>2260</v>
      </c>
      <c r="E507" s="21" t="s">
        <v>11</v>
      </c>
      <c r="F507" s="20" t="s">
        <v>333</v>
      </c>
      <c r="G507" s="20" t="s">
        <v>2261</v>
      </c>
      <c r="H507" s="20" t="s">
        <v>347</v>
      </c>
      <c r="I507" s="20" t="s">
        <v>141</v>
      </c>
      <c r="J507" s="20" t="s">
        <v>2262</v>
      </c>
      <c r="K507" s="20" t="s">
        <v>2263</v>
      </c>
      <c r="L507" s="22">
        <v>18000.0</v>
      </c>
      <c r="M507" s="28">
        <v>10000.0</v>
      </c>
      <c r="N507" s="24">
        <v>10000.0</v>
      </c>
      <c r="O507" s="25">
        <f t="shared" si="130"/>
        <v>0.018</v>
      </c>
      <c r="P507" s="26">
        <f t="shared" si="128"/>
        <v>8000</v>
      </c>
      <c r="Q507" s="26">
        <f t="shared" si="2"/>
        <v>-2000</v>
      </c>
      <c r="R507" s="20"/>
      <c r="S507" s="20"/>
      <c r="T507" s="20"/>
      <c r="U507" s="20"/>
      <c r="V507" s="20"/>
    </row>
    <row r="508" ht="12.75" customHeight="1">
      <c r="A508" s="17" t="s">
        <v>243</v>
      </c>
      <c r="B508" s="18" t="s">
        <v>12</v>
      </c>
      <c r="C508" s="19" t="s">
        <v>2264</v>
      </c>
      <c r="D508" s="20" t="s">
        <v>2265</v>
      </c>
      <c r="E508" s="21" t="s">
        <v>11</v>
      </c>
      <c r="F508" s="20" t="s">
        <v>311</v>
      </c>
      <c r="G508" s="20" t="s">
        <v>2266</v>
      </c>
      <c r="H508" s="20" t="s">
        <v>950</v>
      </c>
      <c r="I508" s="20" t="s">
        <v>388</v>
      </c>
      <c r="J508" s="20" t="s">
        <v>705</v>
      </c>
      <c r="K508" s="20" t="s">
        <v>1368</v>
      </c>
      <c r="L508" s="22">
        <v>18000.0</v>
      </c>
      <c r="M508" s="23" t="s">
        <v>669</v>
      </c>
      <c r="N508" s="24">
        <v>15000.0</v>
      </c>
      <c r="O508" s="25">
        <f t="shared" si="130"/>
        <v>0.012</v>
      </c>
      <c r="P508" s="26">
        <f t="shared" si="128"/>
        <v>3000</v>
      </c>
      <c r="Q508" s="26">
        <f t="shared" si="2"/>
        <v>-7000</v>
      </c>
      <c r="R508" s="20"/>
      <c r="S508" s="20"/>
      <c r="T508" s="20"/>
      <c r="U508" s="20"/>
      <c r="V508" s="20"/>
    </row>
    <row r="509" ht="12.75" customHeight="1">
      <c r="A509" s="17" t="s">
        <v>245</v>
      </c>
      <c r="B509" s="18" t="s">
        <v>12</v>
      </c>
      <c r="C509" s="19" t="s">
        <v>2267</v>
      </c>
      <c r="D509" s="20" t="s">
        <v>2268</v>
      </c>
      <c r="E509" s="21" t="s">
        <v>13</v>
      </c>
      <c r="F509" s="20" t="s">
        <v>311</v>
      </c>
      <c r="G509" s="20" t="s">
        <v>2269</v>
      </c>
      <c r="H509" s="20" t="s">
        <v>173</v>
      </c>
      <c r="I509" s="20" t="s">
        <v>360</v>
      </c>
      <c r="J509" s="20" t="s">
        <v>2270</v>
      </c>
      <c r="K509" s="20" t="s">
        <v>1338</v>
      </c>
      <c r="L509" s="22">
        <v>18000.0</v>
      </c>
      <c r="M509" s="21">
        <v>12500.0</v>
      </c>
      <c r="N509" s="24">
        <v>12500.0</v>
      </c>
      <c r="O509" s="25">
        <f t="shared" si="130"/>
        <v>0.0144</v>
      </c>
      <c r="P509" s="26">
        <f t="shared" si="128"/>
        <v>5500</v>
      </c>
      <c r="Q509" s="26">
        <f t="shared" si="2"/>
        <v>-4500</v>
      </c>
      <c r="R509" s="20"/>
      <c r="S509" s="20"/>
      <c r="T509" s="20"/>
      <c r="U509" s="20"/>
      <c r="V509" s="20"/>
    </row>
    <row r="510" ht="12.75" customHeight="1">
      <c r="A510" s="17" t="s">
        <v>245</v>
      </c>
      <c r="B510" s="18" t="s">
        <v>12</v>
      </c>
      <c r="C510" s="19" t="s">
        <v>2271</v>
      </c>
      <c r="D510" s="20" t="s">
        <v>2272</v>
      </c>
      <c r="E510" s="21" t="s">
        <v>11</v>
      </c>
      <c r="F510" s="20" t="s">
        <v>311</v>
      </c>
      <c r="G510" s="20" t="s">
        <v>2273</v>
      </c>
      <c r="H510" s="20" t="s">
        <v>173</v>
      </c>
      <c r="I510" s="20" t="s">
        <v>314</v>
      </c>
      <c r="J510" s="20" t="s">
        <v>937</v>
      </c>
      <c r="K510" s="20" t="s">
        <v>1885</v>
      </c>
      <c r="L510" s="22">
        <v>18000.0</v>
      </c>
      <c r="M510" s="21">
        <v>12500.0</v>
      </c>
      <c r="N510" s="24">
        <v>12500.0</v>
      </c>
      <c r="O510" s="25">
        <f t="shared" si="130"/>
        <v>0.0144</v>
      </c>
      <c r="P510" s="26">
        <f t="shared" si="128"/>
        <v>5500</v>
      </c>
      <c r="Q510" s="26">
        <f t="shared" si="2"/>
        <v>-4500</v>
      </c>
      <c r="R510" s="20"/>
      <c r="S510" s="20"/>
      <c r="T510" s="20"/>
      <c r="U510" s="20"/>
      <c r="V510" s="20"/>
    </row>
    <row r="511" ht="12.75" customHeight="1">
      <c r="A511" s="17" t="s">
        <v>249</v>
      </c>
      <c r="B511" s="18" t="s">
        <v>12</v>
      </c>
      <c r="C511" s="19" t="s">
        <v>2274</v>
      </c>
      <c r="D511" s="20" t="s">
        <v>2275</v>
      </c>
      <c r="E511" s="21" t="s">
        <v>11</v>
      </c>
      <c r="F511" s="20" t="s">
        <v>311</v>
      </c>
      <c r="G511" s="20" t="s">
        <v>2276</v>
      </c>
      <c r="H511" s="20" t="s">
        <v>187</v>
      </c>
      <c r="I511" s="20" t="s">
        <v>447</v>
      </c>
      <c r="J511" s="20" t="s">
        <v>407</v>
      </c>
      <c r="K511" s="20" t="s">
        <v>686</v>
      </c>
      <c r="L511" s="22">
        <v>18000.0</v>
      </c>
      <c r="M511" s="28">
        <v>17500.0</v>
      </c>
      <c r="N511" s="24">
        <v>17500.0</v>
      </c>
      <c r="O511" s="25">
        <f t="shared" si="130"/>
        <v>0.01028571429</v>
      </c>
      <c r="P511" s="26">
        <f t="shared" si="128"/>
        <v>500</v>
      </c>
      <c r="Q511" s="26">
        <f t="shared" si="2"/>
        <v>-9500</v>
      </c>
      <c r="R511" s="20"/>
      <c r="S511" s="20"/>
      <c r="T511" s="20"/>
      <c r="U511" s="20"/>
      <c r="V511" s="20"/>
    </row>
    <row r="512" ht="12.75" customHeight="1">
      <c r="A512" s="17" t="s">
        <v>257</v>
      </c>
      <c r="B512" s="18" t="s">
        <v>14</v>
      </c>
      <c r="C512" s="19" t="s">
        <v>2277</v>
      </c>
      <c r="D512" s="20" t="s">
        <v>2278</v>
      </c>
      <c r="E512" s="21" t="s">
        <v>11</v>
      </c>
      <c r="F512" s="20" t="s">
        <v>311</v>
      </c>
      <c r="G512" s="20" t="s">
        <v>2279</v>
      </c>
      <c r="H512" s="20" t="s">
        <v>328</v>
      </c>
      <c r="I512" s="20" t="s">
        <v>2280</v>
      </c>
      <c r="J512" s="20" t="s">
        <v>705</v>
      </c>
      <c r="K512" s="20" t="s">
        <v>2281</v>
      </c>
      <c r="L512" s="22">
        <v>18000.0</v>
      </c>
      <c r="M512" s="23" t="s">
        <v>540</v>
      </c>
      <c r="N512" s="24">
        <v>10200.0</v>
      </c>
      <c r="O512" s="25">
        <f t="shared" si="130"/>
        <v>0.01764705882</v>
      </c>
      <c r="P512" s="26">
        <f t="shared" si="128"/>
        <v>7800</v>
      </c>
      <c r="Q512" s="26">
        <f t="shared" si="2"/>
        <v>-2200</v>
      </c>
      <c r="R512" s="20"/>
      <c r="S512" s="20"/>
      <c r="T512" s="20"/>
      <c r="U512" s="20"/>
      <c r="V512" s="20"/>
    </row>
    <row r="513" ht="12.75" customHeight="1">
      <c r="A513" s="17" t="s">
        <v>263</v>
      </c>
      <c r="B513" s="18" t="s">
        <v>14</v>
      </c>
      <c r="C513" s="19" t="s">
        <v>2282</v>
      </c>
      <c r="D513" s="20" t="s">
        <v>2283</v>
      </c>
      <c r="E513" s="21" t="s">
        <v>13</v>
      </c>
      <c r="F513" s="20" t="s">
        <v>311</v>
      </c>
      <c r="G513" s="20" t="s">
        <v>2284</v>
      </c>
      <c r="H513" s="20" t="s">
        <v>737</v>
      </c>
      <c r="I513" s="20" t="s">
        <v>537</v>
      </c>
      <c r="J513" s="20" t="s">
        <v>2285</v>
      </c>
      <c r="K513" s="20" t="s">
        <v>2286</v>
      </c>
      <c r="L513" s="22">
        <v>18000.0</v>
      </c>
      <c r="M513" s="23" t="s">
        <v>1304</v>
      </c>
      <c r="N513" s="24">
        <v>7200.0</v>
      </c>
      <c r="O513" s="25">
        <f t="shared" si="130"/>
        <v>0.025</v>
      </c>
      <c r="P513" s="26">
        <f t="shared" si="128"/>
        <v>10800</v>
      </c>
      <c r="Q513" s="26">
        <f t="shared" si="2"/>
        <v>800</v>
      </c>
      <c r="R513" s="20"/>
      <c r="S513" s="20"/>
      <c r="T513" s="20"/>
      <c r="U513" s="20"/>
      <c r="V513" s="20"/>
    </row>
    <row r="514" ht="12.75" customHeight="1">
      <c r="A514" s="17" t="s">
        <v>293</v>
      </c>
      <c r="B514" s="18" t="s">
        <v>12</v>
      </c>
      <c r="C514" s="19" t="s">
        <v>2287</v>
      </c>
      <c r="D514" s="20" t="s">
        <v>2288</v>
      </c>
      <c r="E514" s="21" t="s">
        <v>13</v>
      </c>
      <c r="F514" s="20" t="s">
        <v>358</v>
      </c>
      <c r="G514" s="20" t="s">
        <v>2289</v>
      </c>
      <c r="H514" s="20" t="s">
        <v>2290</v>
      </c>
      <c r="I514" s="20" t="s">
        <v>945</v>
      </c>
      <c r="J514" s="20" t="s">
        <v>705</v>
      </c>
      <c r="K514" s="20" t="s">
        <v>562</v>
      </c>
      <c r="L514" s="22">
        <v>18000.0</v>
      </c>
      <c r="M514" s="28">
        <v>25000.0</v>
      </c>
      <c r="N514" s="24">
        <v>25000.0</v>
      </c>
      <c r="O514" s="25">
        <f t="shared" si="130"/>
        <v>0.0072</v>
      </c>
      <c r="P514" s="26">
        <f t="shared" si="128"/>
        <v>-7000</v>
      </c>
      <c r="Q514" s="26">
        <f t="shared" si="2"/>
        <v>-17000</v>
      </c>
      <c r="R514" s="20"/>
      <c r="S514" s="20"/>
      <c r="T514" s="20"/>
      <c r="U514" s="20"/>
      <c r="V514" s="20"/>
    </row>
    <row r="515" ht="12.75" customHeight="1">
      <c r="A515" s="33" t="s">
        <v>23</v>
      </c>
      <c r="B515" s="21" t="s">
        <v>17</v>
      </c>
      <c r="C515" s="34">
        <v>694.0</v>
      </c>
      <c r="D515" s="20" t="s">
        <v>2291</v>
      </c>
      <c r="E515" s="21" t="s">
        <v>13</v>
      </c>
      <c r="F515" s="35" t="s">
        <v>311</v>
      </c>
      <c r="G515" s="35" t="s">
        <v>2292</v>
      </c>
      <c r="H515" s="20"/>
      <c r="I515" s="20"/>
      <c r="J515" s="35" t="s">
        <v>799</v>
      </c>
      <c r="K515" s="35" t="s">
        <v>2293</v>
      </c>
      <c r="L515" s="22">
        <v>19000.0</v>
      </c>
      <c r="M515" s="36"/>
      <c r="N515" s="24">
        <v>5000.0</v>
      </c>
      <c r="O515" s="25">
        <f t="shared" si="130"/>
        <v>0.038</v>
      </c>
      <c r="P515" s="26">
        <v>3000.0</v>
      </c>
      <c r="Q515" s="26">
        <f t="shared" si="2"/>
        <v>4000</v>
      </c>
      <c r="R515" s="20"/>
      <c r="S515" s="20"/>
      <c r="T515" s="20"/>
      <c r="U515" s="20"/>
      <c r="V515" s="20"/>
    </row>
    <row r="516" ht="12.75" customHeight="1">
      <c r="A516" s="33" t="s">
        <v>33</v>
      </c>
      <c r="B516" s="21" t="s">
        <v>17</v>
      </c>
      <c r="C516" s="34">
        <v>533.0</v>
      </c>
      <c r="D516" s="20" t="s">
        <v>2294</v>
      </c>
      <c r="E516" s="21" t="s">
        <v>11</v>
      </c>
      <c r="F516" s="35" t="s">
        <v>2242</v>
      </c>
      <c r="G516" s="35" t="s">
        <v>2295</v>
      </c>
      <c r="H516" s="20"/>
      <c r="I516" s="20"/>
      <c r="J516" s="35" t="s">
        <v>705</v>
      </c>
      <c r="K516" s="35" t="s">
        <v>797</v>
      </c>
      <c r="L516" s="22">
        <v>19000.0</v>
      </c>
      <c r="M516" s="36"/>
      <c r="N516" s="24">
        <v>17500.0</v>
      </c>
      <c r="O516" s="25">
        <f t="shared" si="130"/>
        <v>0.01085714286</v>
      </c>
      <c r="P516" s="26">
        <v>3000.0</v>
      </c>
      <c r="Q516" s="26">
        <f t="shared" si="2"/>
        <v>-8500</v>
      </c>
      <c r="R516" s="20"/>
      <c r="S516" s="20"/>
      <c r="T516" s="20"/>
      <c r="U516" s="20"/>
      <c r="V516" s="20"/>
    </row>
    <row r="517" ht="12.75" customHeight="1">
      <c r="A517" s="17" t="s">
        <v>67</v>
      </c>
      <c r="B517" s="18" t="s">
        <v>14</v>
      </c>
      <c r="C517" s="19" t="s">
        <v>2296</v>
      </c>
      <c r="D517" s="20" t="s">
        <v>2297</v>
      </c>
      <c r="E517" s="21" t="s">
        <v>11</v>
      </c>
      <c r="F517" s="20" t="s">
        <v>422</v>
      </c>
      <c r="G517" s="20" t="s">
        <v>2298</v>
      </c>
      <c r="H517" s="20" t="s">
        <v>393</v>
      </c>
      <c r="I517" s="20" t="s">
        <v>75</v>
      </c>
      <c r="J517" s="20" t="s">
        <v>1722</v>
      </c>
      <c r="K517" s="20" t="s">
        <v>743</v>
      </c>
      <c r="L517" s="22">
        <v>19000.0</v>
      </c>
      <c r="M517" s="28">
        <v>12500.0</v>
      </c>
      <c r="N517" s="24">
        <v>12500.0</v>
      </c>
      <c r="O517" s="25">
        <f t="shared" si="130"/>
        <v>0.0152</v>
      </c>
      <c r="P517" s="26">
        <f t="shared" ref="P517:P521" si="131">sum(L517-N517)</f>
        <v>6500</v>
      </c>
      <c r="Q517" s="26">
        <f t="shared" si="2"/>
        <v>-3500</v>
      </c>
      <c r="R517" s="20"/>
      <c r="S517" s="20"/>
      <c r="T517" s="20"/>
      <c r="U517" s="20"/>
      <c r="V517" s="20"/>
    </row>
    <row r="518" ht="12.75" customHeight="1">
      <c r="A518" s="18" t="s">
        <v>75</v>
      </c>
      <c r="B518" s="21" t="s">
        <v>17</v>
      </c>
      <c r="C518" s="21">
        <v>822.0</v>
      </c>
      <c r="D518" s="20" t="str">
        <f>CONCATENATE(A518," x ", G518)</f>
        <v>Dark Angel (IRE) x Kodinar (GB)</v>
      </c>
      <c r="E518" s="21" t="s">
        <v>11</v>
      </c>
      <c r="F518" s="21" t="s">
        <v>717</v>
      </c>
      <c r="G518" s="21" t="s">
        <v>2299</v>
      </c>
      <c r="H518" s="20"/>
      <c r="I518" s="20"/>
      <c r="J518" s="21" t="s">
        <v>2300</v>
      </c>
      <c r="K518" s="21" t="s">
        <v>1279</v>
      </c>
      <c r="L518" s="37">
        <v>19000.0</v>
      </c>
      <c r="M518" s="20"/>
      <c r="N518" s="26">
        <v>60000.0</v>
      </c>
      <c r="O518" s="25"/>
      <c r="P518" s="26">
        <f t="shared" si="131"/>
        <v>-41000</v>
      </c>
      <c r="Q518" s="26">
        <f t="shared" si="2"/>
        <v>-51000</v>
      </c>
      <c r="R518" s="20"/>
      <c r="S518" s="20"/>
      <c r="T518" s="20"/>
      <c r="U518" s="20"/>
      <c r="V518" s="20"/>
    </row>
    <row r="519" ht="12.75" customHeight="1">
      <c r="A519" s="17" t="s">
        <v>137</v>
      </c>
      <c r="B519" s="18" t="s">
        <v>12</v>
      </c>
      <c r="C519" s="19" t="s">
        <v>2301</v>
      </c>
      <c r="D519" s="20" t="s">
        <v>2302</v>
      </c>
      <c r="E519" s="21" t="s">
        <v>11</v>
      </c>
      <c r="F519" s="20" t="s">
        <v>311</v>
      </c>
      <c r="G519" s="20" t="s">
        <v>2303</v>
      </c>
      <c r="H519" s="20" t="s">
        <v>141</v>
      </c>
      <c r="I519" s="20" t="s">
        <v>393</v>
      </c>
      <c r="J519" s="20" t="s">
        <v>407</v>
      </c>
      <c r="K519" s="20" t="s">
        <v>2304</v>
      </c>
      <c r="L519" s="22">
        <v>19000.0</v>
      </c>
      <c r="M519" s="28">
        <v>5000.0</v>
      </c>
      <c r="N519" s="24">
        <v>5000.0</v>
      </c>
      <c r="O519" s="25">
        <f t="shared" ref="O519:O525" si="132">sum(L519/N519/100)</f>
        <v>0.038</v>
      </c>
      <c r="P519" s="26">
        <f t="shared" si="131"/>
        <v>14000</v>
      </c>
      <c r="Q519" s="26">
        <f t="shared" si="2"/>
        <v>4000</v>
      </c>
      <c r="R519" s="20"/>
      <c r="S519" s="20"/>
      <c r="T519" s="20"/>
      <c r="U519" s="20"/>
      <c r="V519" s="20"/>
    </row>
    <row r="520" ht="12.75" customHeight="1">
      <c r="A520" s="17" t="s">
        <v>167</v>
      </c>
      <c r="B520" s="18" t="s">
        <v>14</v>
      </c>
      <c r="C520" s="19" t="s">
        <v>2305</v>
      </c>
      <c r="D520" s="20" t="s">
        <v>2306</v>
      </c>
      <c r="E520" s="21" t="s">
        <v>11</v>
      </c>
      <c r="F520" s="20" t="s">
        <v>311</v>
      </c>
      <c r="G520" s="20" t="s">
        <v>2307</v>
      </c>
      <c r="H520" s="20" t="s">
        <v>141</v>
      </c>
      <c r="I520" s="20" t="s">
        <v>644</v>
      </c>
      <c r="J520" s="20" t="s">
        <v>2308</v>
      </c>
      <c r="K520" s="20" t="s">
        <v>2309</v>
      </c>
      <c r="L520" s="22">
        <v>19000.0</v>
      </c>
      <c r="M520" s="28">
        <v>10000.0</v>
      </c>
      <c r="N520" s="24">
        <v>10000.0</v>
      </c>
      <c r="O520" s="25">
        <f t="shared" si="132"/>
        <v>0.019</v>
      </c>
      <c r="P520" s="26">
        <f t="shared" si="131"/>
        <v>9000</v>
      </c>
      <c r="Q520" s="26">
        <f t="shared" si="2"/>
        <v>-1000</v>
      </c>
      <c r="R520" s="20"/>
      <c r="S520" s="20"/>
      <c r="T520" s="20"/>
      <c r="U520" s="20"/>
      <c r="V520" s="20"/>
    </row>
    <row r="521" ht="12.75" customHeight="1">
      <c r="A521" s="17" t="s">
        <v>213</v>
      </c>
      <c r="B521" s="18" t="s">
        <v>12</v>
      </c>
      <c r="C521" s="19" t="s">
        <v>2310</v>
      </c>
      <c r="D521" s="20" t="s">
        <v>2311</v>
      </c>
      <c r="E521" s="21" t="s">
        <v>13</v>
      </c>
      <c r="F521" s="20" t="s">
        <v>358</v>
      </c>
      <c r="G521" s="20" t="s">
        <v>2312</v>
      </c>
      <c r="H521" s="20" t="s">
        <v>950</v>
      </c>
      <c r="I521" s="20" t="s">
        <v>1498</v>
      </c>
      <c r="J521" s="20" t="s">
        <v>407</v>
      </c>
      <c r="K521" s="20" t="s">
        <v>989</v>
      </c>
      <c r="L521" s="22">
        <v>19000.0</v>
      </c>
      <c r="M521" s="28">
        <v>25000.0</v>
      </c>
      <c r="N521" s="26">
        <v>25000.0</v>
      </c>
      <c r="O521" s="25">
        <f t="shared" si="132"/>
        <v>0.0076</v>
      </c>
      <c r="P521" s="26">
        <f t="shared" si="131"/>
        <v>-6000</v>
      </c>
      <c r="Q521" s="26">
        <f t="shared" si="2"/>
        <v>-16000</v>
      </c>
      <c r="R521" s="20"/>
      <c r="S521" s="20"/>
      <c r="T521" s="20"/>
      <c r="U521" s="20"/>
      <c r="V521" s="20"/>
    </row>
    <row r="522" ht="12.75" customHeight="1">
      <c r="A522" s="33" t="s">
        <v>16</v>
      </c>
      <c r="B522" s="21" t="s">
        <v>17</v>
      </c>
      <c r="C522" s="34">
        <v>601.0</v>
      </c>
      <c r="D522" s="20" t="s">
        <v>2313</v>
      </c>
      <c r="E522" s="21" t="s">
        <v>13</v>
      </c>
      <c r="F522" s="35" t="s">
        <v>697</v>
      </c>
      <c r="G522" s="35" t="s">
        <v>2314</v>
      </c>
      <c r="H522" s="20"/>
      <c r="I522" s="20"/>
      <c r="J522" s="35" t="s">
        <v>2315</v>
      </c>
      <c r="K522" s="35" t="s">
        <v>2316</v>
      </c>
      <c r="L522" s="22">
        <v>20000.0</v>
      </c>
      <c r="M522" s="36"/>
      <c r="N522" s="26">
        <v>25000.0</v>
      </c>
      <c r="O522" s="25">
        <f t="shared" si="132"/>
        <v>0.008</v>
      </c>
      <c r="P522" s="26">
        <v>3000.0</v>
      </c>
      <c r="Q522" s="26">
        <f t="shared" si="2"/>
        <v>-15000</v>
      </c>
      <c r="R522" s="20"/>
      <c r="S522" s="20"/>
      <c r="T522" s="20"/>
      <c r="U522" s="20"/>
      <c r="V522" s="20"/>
    </row>
    <row r="523" ht="12.75" customHeight="1">
      <c r="A523" s="17" t="s">
        <v>16</v>
      </c>
      <c r="B523" s="18" t="s">
        <v>12</v>
      </c>
      <c r="C523" s="19" t="s">
        <v>2317</v>
      </c>
      <c r="D523" s="20" t="s">
        <v>2318</v>
      </c>
      <c r="E523" s="21" t="s">
        <v>13</v>
      </c>
      <c r="F523" s="20" t="s">
        <v>311</v>
      </c>
      <c r="G523" s="20" t="s">
        <v>2319</v>
      </c>
      <c r="H523" s="20" t="s">
        <v>353</v>
      </c>
      <c r="I523" s="20" t="s">
        <v>251</v>
      </c>
      <c r="J523" s="20" t="s">
        <v>2320</v>
      </c>
      <c r="K523" s="20" t="s">
        <v>1873</v>
      </c>
      <c r="L523" s="22">
        <v>20000.0</v>
      </c>
      <c r="M523" s="47">
        <v>5000.0</v>
      </c>
      <c r="N523" s="26">
        <v>25000.0</v>
      </c>
      <c r="O523" s="25">
        <f t="shared" si="132"/>
        <v>0.008</v>
      </c>
      <c r="P523" s="26">
        <f>sum(L523-N523)</f>
        <v>-5000</v>
      </c>
      <c r="Q523" s="26">
        <f t="shared" si="2"/>
        <v>-15000</v>
      </c>
      <c r="R523" s="20"/>
      <c r="S523" s="20"/>
      <c r="T523" s="20"/>
      <c r="U523" s="20"/>
      <c r="V523" s="20"/>
    </row>
    <row r="524" ht="12.75" customHeight="1">
      <c r="A524" s="33" t="s">
        <v>37</v>
      </c>
      <c r="B524" s="21" t="s">
        <v>17</v>
      </c>
      <c r="C524" s="34">
        <v>676.0</v>
      </c>
      <c r="D524" s="20" t="s">
        <v>2321</v>
      </c>
      <c r="E524" s="21" t="s">
        <v>13</v>
      </c>
      <c r="F524" s="35" t="s">
        <v>311</v>
      </c>
      <c r="G524" s="35" t="s">
        <v>2322</v>
      </c>
      <c r="H524" s="20"/>
      <c r="I524" s="20"/>
      <c r="J524" s="35" t="s">
        <v>793</v>
      </c>
      <c r="K524" s="35" t="s">
        <v>2323</v>
      </c>
      <c r="L524" s="22">
        <v>20000.0</v>
      </c>
      <c r="M524" s="36"/>
      <c r="N524" s="26">
        <v>5000.0</v>
      </c>
      <c r="O524" s="25">
        <f t="shared" si="132"/>
        <v>0.04</v>
      </c>
      <c r="P524" s="26">
        <v>3000.0</v>
      </c>
      <c r="Q524" s="26">
        <f t="shared" si="2"/>
        <v>5000</v>
      </c>
      <c r="R524" s="20"/>
      <c r="S524" s="20"/>
      <c r="T524" s="20"/>
      <c r="U524" s="20"/>
      <c r="V524" s="20"/>
    </row>
    <row r="525" ht="12.75" customHeight="1">
      <c r="A525" s="33" t="s">
        <v>55</v>
      </c>
      <c r="B525" s="21" t="s">
        <v>17</v>
      </c>
      <c r="C525" s="34">
        <v>701.0</v>
      </c>
      <c r="D525" s="20" t="s">
        <v>2324</v>
      </c>
      <c r="E525" s="21" t="s">
        <v>13</v>
      </c>
      <c r="F525" s="35" t="s">
        <v>311</v>
      </c>
      <c r="G525" s="35" t="s">
        <v>2325</v>
      </c>
      <c r="H525" s="20"/>
      <c r="I525" s="20"/>
      <c r="J525" s="35" t="s">
        <v>2117</v>
      </c>
      <c r="K525" s="35" t="s">
        <v>2326</v>
      </c>
      <c r="L525" s="22">
        <v>20000.0</v>
      </c>
      <c r="M525" s="36"/>
      <c r="N525" s="24">
        <v>50000.0</v>
      </c>
      <c r="O525" s="25">
        <f t="shared" si="132"/>
        <v>0.004</v>
      </c>
      <c r="P525" s="26">
        <v>3000.0</v>
      </c>
      <c r="Q525" s="26">
        <f t="shared" si="2"/>
        <v>-40000</v>
      </c>
      <c r="R525" s="20"/>
      <c r="S525" s="20"/>
      <c r="T525" s="20"/>
      <c r="U525" s="20"/>
      <c r="V525" s="20"/>
    </row>
    <row r="526" ht="12.75" customHeight="1">
      <c r="A526" s="18" t="s">
        <v>67</v>
      </c>
      <c r="B526" s="21" t="s">
        <v>17</v>
      </c>
      <c r="C526" s="21">
        <v>917.0</v>
      </c>
      <c r="D526" s="20" t="str">
        <f t="shared" ref="D526:D527" si="133">CONCATENATE(A526," x ", G526)</f>
        <v>Cotai Glory (GB) x Pharadelle (IRE)</v>
      </c>
      <c r="E526" s="21" t="s">
        <v>11</v>
      </c>
      <c r="F526" s="21" t="s">
        <v>853</v>
      </c>
      <c r="G526" s="21" t="s">
        <v>2327</v>
      </c>
      <c r="H526" s="20"/>
      <c r="I526" s="20"/>
      <c r="J526" s="21" t="s">
        <v>2328</v>
      </c>
      <c r="K526" s="21" t="s">
        <v>485</v>
      </c>
      <c r="L526" s="37">
        <v>20000.0</v>
      </c>
      <c r="M526" s="20"/>
      <c r="N526" s="24">
        <v>12500.0</v>
      </c>
      <c r="O526" s="25"/>
      <c r="P526" s="26">
        <f t="shared" ref="P526:P527" si="134">sum(L526-N526)</f>
        <v>7500</v>
      </c>
      <c r="Q526" s="26">
        <f t="shared" si="2"/>
        <v>-2500</v>
      </c>
      <c r="R526" s="20"/>
      <c r="S526" s="20"/>
      <c r="T526" s="20"/>
      <c r="U526" s="20"/>
      <c r="V526" s="20"/>
    </row>
    <row r="527" ht="12.75" customHeight="1">
      <c r="A527" s="18" t="s">
        <v>69</v>
      </c>
      <c r="B527" s="21" t="s">
        <v>17</v>
      </c>
      <c r="C527" s="21">
        <v>780.0</v>
      </c>
      <c r="D527" s="20" t="str">
        <f t="shared" si="133"/>
        <v>Coulsty (IRE) x Holly's Kid (USA)</v>
      </c>
      <c r="E527" s="21" t="s">
        <v>11</v>
      </c>
      <c r="F527" s="21" t="s">
        <v>717</v>
      </c>
      <c r="G527" s="21" t="s">
        <v>2329</v>
      </c>
      <c r="H527" s="20"/>
      <c r="I527" s="20"/>
      <c r="J527" s="21" t="s">
        <v>2330</v>
      </c>
      <c r="K527" s="21" t="s">
        <v>1061</v>
      </c>
      <c r="L527" s="37">
        <v>20000.0</v>
      </c>
      <c r="M527" s="20"/>
      <c r="N527" s="26">
        <v>5500.0</v>
      </c>
      <c r="O527" s="25"/>
      <c r="P527" s="26">
        <f t="shared" si="134"/>
        <v>14500</v>
      </c>
      <c r="Q527" s="26">
        <f t="shared" si="2"/>
        <v>4500</v>
      </c>
      <c r="R527" s="20"/>
      <c r="S527" s="20"/>
      <c r="T527" s="20"/>
      <c r="U527" s="20"/>
      <c r="V527" s="20"/>
    </row>
    <row r="528" ht="12.75" customHeight="1">
      <c r="A528" s="33" t="s">
        <v>69</v>
      </c>
      <c r="B528" s="21" t="s">
        <v>17</v>
      </c>
      <c r="C528" s="34">
        <v>638.0</v>
      </c>
      <c r="D528" s="20" t="s">
        <v>2331</v>
      </c>
      <c r="E528" s="21" t="s">
        <v>11</v>
      </c>
      <c r="F528" s="35" t="s">
        <v>721</v>
      </c>
      <c r="G528" s="35" t="s">
        <v>2332</v>
      </c>
      <c r="H528" s="20"/>
      <c r="I528" s="20"/>
      <c r="J528" s="35" t="s">
        <v>1852</v>
      </c>
      <c r="K528" s="35" t="s">
        <v>870</v>
      </c>
      <c r="L528" s="22">
        <v>20000.0</v>
      </c>
      <c r="M528" s="36"/>
      <c r="N528" s="26">
        <v>5500.0</v>
      </c>
      <c r="O528" s="25">
        <f>sum(L528/N528/100)</f>
        <v>0.03636363636</v>
      </c>
      <c r="P528" s="26">
        <v>3000.0</v>
      </c>
      <c r="Q528" s="26">
        <f t="shared" si="2"/>
        <v>4500</v>
      </c>
      <c r="R528" s="20"/>
      <c r="S528" s="20"/>
      <c r="T528" s="20"/>
      <c r="U528" s="20"/>
      <c r="V528" s="20"/>
    </row>
    <row r="529" ht="12.75" customHeight="1">
      <c r="A529" s="18" t="s">
        <v>73</v>
      </c>
      <c r="B529" s="21" t="s">
        <v>17</v>
      </c>
      <c r="C529" s="21">
        <v>936.0</v>
      </c>
      <c r="D529" s="20" t="str">
        <f>CONCATENATE(A529," x ", G529)</f>
        <v>Dandy Man (IRE) x Remember Alexander (GB)</v>
      </c>
      <c r="E529" s="21" t="s">
        <v>11</v>
      </c>
      <c r="F529" s="21" t="s">
        <v>717</v>
      </c>
      <c r="G529" s="21" t="s">
        <v>2333</v>
      </c>
      <c r="H529" s="20"/>
      <c r="I529" s="20"/>
      <c r="J529" s="21" t="s">
        <v>1594</v>
      </c>
      <c r="K529" s="21" t="s">
        <v>2334</v>
      </c>
      <c r="L529" s="37">
        <v>20000.0</v>
      </c>
      <c r="M529" s="20"/>
      <c r="N529" s="31">
        <v>10000.0</v>
      </c>
      <c r="O529" s="25"/>
      <c r="P529" s="26">
        <f t="shared" ref="P529:P534" si="135">sum(L529-N529)</f>
        <v>10000</v>
      </c>
      <c r="Q529" s="26">
        <f t="shared" si="2"/>
        <v>0</v>
      </c>
      <c r="R529" s="20"/>
      <c r="S529" s="20"/>
      <c r="T529" s="20"/>
      <c r="U529" s="20"/>
      <c r="V529" s="20"/>
    </row>
    <row r="530" ht="12.75" customHeight="1">
      <c r="A530" s="17" t="s">
        <v>73</v>
      </c>
      <c r="B530" s="18" t="s">
        <v>12</v>
      </c>
      <c r="C530" s="19" t="s">
        <v>2335</v>
      </c>
      <c r="D530" s="20" t="s">
        <v>2336</v>
      </c>
      <c r="E530" s="21" t="s">
        <v>11</v>
      </c>
      <c r="F530" s="20" t="s">
        <v>358</v>
      </c>
      <c r="G530" s="20" t="s">
        <v>2337</v>
      </c>
      <c r="H530" s="20" t="s">
        <v>566</v>
      </c>
      <c r="I530" s="20" t="s">
        <v>360</v>
      </c>
      <c r="J530" s="20" t="s">
        <v>639</v>
      </c>
      <c r="K530" s="20" t="s">
        <v>330</v>
      </c>
      <c r="L530" s="22">
        <v>20000.0</v>
      </c>
      <c r="M530" s="27">
        <v>10000.0</v>
      </c>
      <c r="N530" s="31">
        <v>10000.0</v>
      </c>
      <c r="O530" s="25">
        <f t="shared" ref="O530:O532" si="136">sum(L530/N530/100)</f>
        <v>0.02</v>
      </c>
      <c r="P530" s="26">
        <f t="shared" si="135"/>
        <v>10000</v>
      </c>
      <c r="Q530" s="26">
        <f t="shared" si="2"/>
        <v>0</v>
      </c>
      <c r="R530" s="20"/>
      <c r="S530" s="20"/>
      <c r="T530" s="20"/>
      <c r="U530" s="20"/>
      <c r="V530" s="20"/>
    </row>
    <row r="531" ht="12.75" customHeight="1">
      <c r="A531" s="17" t="s">
        <v>91</v>
      </c>
      <c r="B531" s="18" t="s">
        <v>14</v>
      </c>
      <c r="C531" s="19" t="s">
        <v>2338</v>
      </c>
      <c r="D531" s="20" t="s">
        <v>2339</v>
      </c>
      <c r="E531" s="21" t="s">
        <v>13</v>
      </c>
      <c r="F531" s="20" t="s">
        <v>311</v>
      </c>
      <c r="G531" s="20" t="s">
        <v>2340</v>
      </c>
      <c r="H531" s="20" t="s">
        <v>335</v>
      </c>
      <c r="I531" s="20" t="s">
        <v>16</v>
      </c>
      <c r="J531" s="20" t="s">
        <v>342</v>
      </c>
      <c r="K531" s="20" t="s">
        <v>2341</v>
      </c>
      <c r="L531" s="22">
        <v>20000.0</v>
      </c>
      <c r="M531" s="28">
        <v>5000.0</v>
      </c>
      <c r="N531" s="24">
        <v>5000.0</v>
      </c>
      <c r="O531" s="25">
        <f t="shared" si="136"/>
        <v>0.04</v>
      </c>
      <c r="P531" s="26">
        <f t="shared" si="135"/>
        <v>15000</v>
      </c>
      <c r="Q531" s="26">
        <f t="shared" si="2"/>
        <v>5000</v>
      </c>
      <c r="R531" s="20"/>
      <c r="S531" s="20"/>
      <c r="T531" s="20"/>
      <c r="U531" s="20"/>
      <c r="V531" s="20"/>
    </row>
    <row r="532" ht="12.75" customHeight="1">
      <c r="A532" s="17" t="s">
        <v>93</v>
      </c>
      <c r="B532" s="18" t="s">
        <v>12</v>
      </c>
      <c r="C532" s="19" t="s">
        <v>2342</v>
      </c>
      <c r="D532" s="20" t="s">
        <v>2343</v>
      </c>
      <c r="E532" s="21" t="s">
        <v>13</v>
      </c>
      <c r="F532" s="20" t="s">
        <v>311</v>
      </c>
      <c r="G532" s="20" t="s">
        <v>2344</v>
      </c>
      <c r="H532" s="20" t="s">
        <v>16</v>
      </c>
      <c r="I532" s="20" t="s">
        <v>1680</v>
      </c>
      <c r="J532" s="20" t="s">
        <v>705</v>
      </c>
      <c r="K532" s="20" t="s">
        <v>2345</v>
      </c>
      <c r="L532" s="22">
        <v>20000.0</v>
      </c>
      <c r="M532" s="21">
        <v>10000.0</v>
      </c>
      <c r="N532" s="24">
        <v>12000.0</v>
      </c>
      <c r="O532" s="25">
        <f t="shared" si="136"/>
        <v>0.01666666667</v>
      </c>
      <c r="P532" s="26">
        <f t="shared" si="135"/>
        <v>8000</v>
      </c>
      <c r="Q532" s="26">
        <f t="shared" si="2"/>
        <v>-2000</v>
      </c>
      <c r="R532" s="20"/>
      <c r="S532" s="20"/>
      <c r="T532" s="20"/>
      <c r="U532" s="20"/>
      <c r="V532" s="20"/>
    </row>
    <row r="533" ht="12.75" customHeight="1">
      <c r="A533" s="18" t="s">
        <v>95</v>
      </c>
      <c r="B533" s="21" t="s">
        <v>17</v>
      </c>
      <c r="C533" s="21">
        <v>957.0</v>
      </c>
      <c r="D533" s="20" t="str">
        <f>CONCATENATE(A533," x ", G533)</f>
        <v>Far Above (IRE) x Sea Chanter (USA)</v>
      </c>
      <c r="E533" s="21" t="s">
        <v>13</v>
      </c>
      <c r="F533" s="21" t="s">
        <v>697</v>
      </c>
      <c r="G533" s="21" t="s">
        <v>2346</v>
      </c>
      <c r="H533" s="20"/>
      <c r="I533" s="20"/>
      <c r="J533" s="21" t="s">
        <v>1675</v>
      </c>
      <c r="K533" s="21" t="s">
        <v>2347</v>
      </c>
      <c r="L533" s="37">
        <v>20000.0</v>
      </c>
      <c r="M533" s="20"/>
      <c r="N533" s="26">
        <f>VLOOKUP(A533,'Sale Lots'!$A$2:$N$1084,14)</f>
        <v>5000</v>
      </c>
      <c r="O533" s="25"/>
      <c r="P533" s="26">
        <f t="shared" si="135"/>
        <v>15000</v>
      </c>
      <c r="Q533" s="26">
        <f t="shared" si="2"/>
        <v>5000</v>
      </c>
      <c r="R533" s="20"/>
      <c r="S533" s="20"/>
      <c r="T533" s="20"/>
      <c r="U533" s="20"/>
      <c r="V533" s="20"/>
    </row>
    <row r="534" ht="12.75" customHeight="1">
      <c r="A534" s="17" t="s">
        <v>95</v>
      </c>
      <c r="B534" s="18" t="s">
        <v>12</v>
      </c>
      <c r="C534" s="19" t="s">
        <v>2348</v>
      </c>
      <c r="D534" s="20" t="s">
        <v>2349</v>
      </c>
      <c r="E534" s="21" t="s">
        <v>11</v>
      </c>
      <c r="F534" s="20" t="s">
        <v>311</v>
      </c>
      <c r="G534" s="20" t="s">
        <v>2350</v>
      </c>
      <c r="H534" s="20" t="s">
        <v>728</v>
      </c>
      <c r="I534" s="20" t="s">
        <v>75</v>
      </c>
      <c r="J534" s="20" t="s">
        <v>1353</v>
      </c>
      <c r="K534" s="20" t="s">
        <v>2351</v>
      </c>
      <c r="L534" s="22">
        <v>20000.0</v>
      </c>
      <c r="M534" s="28">
        <v>5000.0</v>
      </c>
      <c r="N534" s="24">
        <v>5000.0</v>
      </c>
      <c r="O534" s="25">
        <f t="shared" ref="O534:O535" si="137">sum(L534/N534/100)</f>
        <v>0.04</v>
      </c>
      <c r="P534" s="26">
        <f t="shared" si="135"/>
        <v>15000</v>
      </c>
      <c r="Q534" s="26">
        <f t="shared" si="2"/>
        <v>5000</v>
      </c>
      <c r="R534" s="20"/>
      <c r="S534" s="20"/>
      <c r="T534" s="20"/>
      <c r="U534" s="20"/>
      <c r="V534" s="20"/>
    </row>
    <row r="535" ht="12.75" customHeight="1">
      <c r="A535" s="33" t="s">
        <v>135</v>
      </c>
      <c r="B535" s="21" t="s">
        <v>17</v>
      </c>
      <c r="C535" s="34">
        <v>550.0</v>
      </c>
      <c r="D535" s="20" t="s">
        <v>2352</v>
      </c>
      <c r="E535" s="21" t="s">
        <v>13</v>
      </c>
      <c r="F535" s="35" t="s">
        <v>697</v>
      </c>
      <c r="G535" s="35" t="s">
        <v>2353</v>
      </c>
      <c r="H535" s="20"/>
      <c r="I535" s="20"/>
      <c r="J535" s="35" t="s">
        <v>2354</v>
      </c>
      <c r="K535" s="35" t="s">
        <v>2355</v>
      </c>
      <c r="L535" s="22">
        <v>20000.0</v>
      </c>
      <c r="M535" s="36"/>
      <c r="N535" s="24">
        <v>3500.0</v>
      </c>
      <c r="O535" s="25">
        <f t="shared" si="137"/>
        <v>0.05714285714</v>
      </c>
      <c r="P535" s="26">
        <v>3000.0</v>
      </c>
      <c r="Q535" s="26">
        <f t="shared" si="2"/>
        <v>6500</v>
      </c>
      <c r="R535" s="20"/>
      <c r="S535" s="20"/>
      <c r="T535" s="20"/>
      <c r="U535" s="20"/>
      <c r="V535" s="20"/>
    </row>
    <row r="536" ht="12.75" customHeight="1">
      <c r="A536" s="18" t="s">
        <v>139</v>
      </c>
      <c r="B536" s="21" t="s">
        <v>17</v>
      </c>
      <c r="C536" s="21">
        <v>778.0</v>
      </c>
      <c r="D536" s="20" t="str">
        <f t="shared" ref="D536:D537" si="138">CONCATENATE(A536," x ", G536)</f>
        <v>Invincible Army (IRE) x Himiko (IRE)</v>
      </c>
      <c r="E536" s="21" t="s">
        <v>11</v>
      </c>
      <c r="F536" s="21" t="s">
        <v>717</v>
      </c>
      <c r="G536" s="21" t="s">
        <v>2356</v>
      </c>
      <c r="H536" s="20"/>
      <c r="I536" s="20"/>
      <c r="J536" s="21" t="s">
        <v>790</v>
      </c>
      <c r="K536" s="21" t="s">
        <v>2357</v>
      </c>
      <c r="L536" s="37">
        <v>20000.0</v>
      </c>
      <c r="M536" s="20"/>
      <c r="N536" s="24">
        <v>5000.0</v>
      </c>
      <c r="O536" s="25"/>
      <c r="P536" s="26">
        <f t="shared" ref="P536:P538" si="139">sum(L536-N536)</f>
        <v>15000</v>
      </c>
      <c r="Q536" s="26">
        <f t="shared" si="2"/>
        <v>5000</v>
      </c>
      <c r="R536" s="20"/>
      <c r="S536" s="20"/>
      <c r="T536" s="20"/>
      <c r="U536" s="20"/>
      <c r="V536" s="20"/>
    </row>
    <row r="537" ht="12.75" customHeight="1">
      <c r="A537" s="18" t="s">
        <v>139</v>
      </c>
      <c r="B537" s="21" t="s">
        <v>17</v>
      </c>
      <c r="C537" s="21">
        <v>956.0</v>
      </c>
      <c r="D537" s="20" t="str">
        <f t="shared" si="138"/>
        <v>Invincible Army (IRE) x Scarlet Pimpernel (GB)</v>
      </c>
      <c r="E537" s="21" t="s">
        <v>11</v>
      </c>
      <c r="F537" s="21" t="s">
        <v>717</v>
      </c>
      <c r="G537" s="21" t="s">
        <v>2358</v>
      </c>
      <c r="H537" s="20"/>
      <c r="I537" s="20"/>
      <c r="J537" s="21" t="s">
        <v>639</v>
      </c>
      <c r="K537" s="21" t="s">
        <v>969</v>
      </c>
      <c r="L537" s="37">
        <v>20000.0</v>
      </c>
      <c r="M537" s="20"/>
      <c r="N537" s="24">
        <v>5000.0</v>
      </c>
      <c r="O537" s="25"/>
      <c r="P537" s="26">
        <f t="shared" si="139"/>
        <v>15000</v>
      </c>
      <c r="Q537" s="26">
        <f t="shared" si="2"/>
        <v>5000</v>
      </c>
      <c r="R537" s="20"/>
      <c r="S537" s="20"/>
      <c r="T537" s="20"/>
      <c r="U537" s="20"/>
      <c r="V537" s="20"/>
    </row>
    <row r="538" ht="12.75" customHeight="1">
      <c r="A538" s="17" t="s">
        <v>139</v>
      </c>
      <c r="B538" s="18" t="s">
        <v>12</v>
      </c>
      <c r="C538" s="19" t="s">
        <v>2359</v>
      </c>
      <c r="D538" s="20" t="s">
        <v>2360</v>
      </c>
      <c r="E538" s="21" t="s">
        <v>11</v>
      </c>
      <c r="F538" s="20" t="s">
        <v>311</v>
      </c>
      <c r="G538" s="20" t="s">
        <v>2361</v>
      </c>
      <c r="H538" s="20" t="s">
        <v>141</v>
      </c>
      <c r="I538" s="20" t="s">
        <v>737</v>
      </c>
      <c r="J538" s="20" t="s">
        <v>2362</v>
      </c>
      <c r="K538" s="20" t="s">
        <v>2363</v>
      </c>
      <c r="L538" s="22">
        <v>20000.0</v>
      </c>
      <c r="M538" s="28">
        <v>5000.0</v>
      </c>
      <c r="N538" s="24">
        <v>5000.0</v>
      </c>
      <c r="O538" s="25">
        <f t="shared" ref="O538:O545" si="140">sum(L538/N538/100)</f>
        <v>0.04</v>
      </c>
      <c r="P538" s="26">
        <f t="shared" si="139"/>
        <v>15000</v>
      </c>
      <c r="Q538" s="26">
        <f t="shared" si="2"/>
        <v>5000</v>
      </c>
      <c r="R538" s="20"/>
      <c r="S538" s="20"/>
      <c r="T538" s="20"/>
      <c r="U538" s="20"/>
      <c r="V538" s="20"/>
    </row>
    <row r="539" ht="12.75" customHeight="1">
      <c r="A539" s="33" t="s">
        <v>141</v>
      </c>
      <c r="B539" s="21" t="s">
        <v>10</v>
      </c>
      <c r="C539" s="39">
        <v>45.0</v>
      </c>
      <c r="D539" s="21" t="s">
        <v>2364</v>
      </c>
      <c r="E539" s="21" t="s">
        <v>11</v>
      </c>
      <c r="F539" s="35"/>
      <c r="G539" s="21"/>
      <c r="H539" s="21"/>
      <c r="I539" s="21"/>
      <c r="J539" s="21" t="s">
        <v>1448</v>
      </c>
      <c r="K539" s="21" t="s">
        <v>1474</v>
      </c>
      <c r="L539" s="41">
        <v>20000.0</v>
      </c>
      <c r="M539" s="20"/>
      <c r="N539" s="24">
        <v>60000.0</v>
      </c>
      <c r="O539" s="25">
        <f t="shared" si="140"/>
        <v>0.003333333333</v>
      </c>
      <c r="P539" s="26">
        <v>0.0</v>
      </c>
      <c r="Q539" s="26">
        <f t="shared" si="2"/>
        <v>-50000</v>
      </c>
      <c r="R539" s="20"/>
      <c r="S539" s="20"/>
      <c r="T539" s="20"/>
      <c r="U539" s="20"/>
      <c r="V539" s="20"/>
    </row>
    <row r="540" ht="12.75" customHeight="1">
      <c r="A540" s="33" t="s">
        <v>155</v>
      </c>
      <c r="B540" s="21" t="s">
        <v>17</v>
      </c>
      <c r="C540" s="34">
        <v>576.0</v>
      </c>
      <c r="D540" s="20" t="s">
        <v>2365</v>
      </c>
      <c r="E540" s="21" t="s">
        <v>11</v>
      </c>
      <c r="F540" s="35" t="s">
        <v>721</v>
      </c>
      <c r="G540" s="35" t="s">
        <v>2366</v>
      </c>
      <c r="H540" s="20"/>
      <c r="I540" s="20"/>
      <c r="J540" s="35" t="s">
        <v>914</v>
      </c>
      <c r="K540" s="35" t="s">
        <v>1629</v>
      </c>
      <c r="L540" s="22">
        <v>20000.0</v>
      </c>
      <c r="M540" s="36"/>
      <c r="N540" s="26">
        <v>15000.0</v>
      </c>
      <c r="O540" s="25">
        <f t="shared" si="140"/>
        <v>0.01333333333</v>
      </c>
      <c r="P540" s="26">
        <v>3000.0</v>
      </c>
      <c r="Q540" s="26">
        <f t="shared" si="2"/>
        <v>-5000</v>
      </c>
      <c r="R540" s="20"/>
      <c r="S540" s="20"/>
      <c r="T540" s="20"/>
      <c r="U540" s="20"/>
      <c r="V540" s="20"/>
    </row>
    <row r="541" ht="12.75" customHeight="1">
      <c r="A541" s="17" t="s">
        <v>155</v>
      </c>
      <c r="B541" s="18" t="s">
        <v>14</v>
      </c>
      <c r="C541" s="19" t="s">
        <v>2367</v>
      </c>
      <c r="D541" s="20" t="s">
        <v>2368</v>
      </c>
      <c r="E541" s="21" t="s">
        <v>13</v>
      </c>
      <c r="F541" s="20" t="s">
        <v>311</v>
      </c>
      <c r="G541" s="20" t="s">
        <v>2369</v>
      </c>
      <c r="H541" s="20" t="s">
        <v>157</v>
      </c>
      <c r="I541" s="20" t="s">
        <v>2370</v>
      </c>
      <c r="J541" s="20" t="s">
        <v>484</v>
      </c>
      <c r="K541" s="20" t="s">
        <v>1519</v>
      </c>
      <c r="L541" s="22">
        <v>20000.0</v>
      </c>
      <c r="M541" s="28">
        <v>15000.0</v>
      </c>
      <c r="N541" s="24">
        <v>15000.0</v>
      </c>
      <c r="O541" s="25">
        <f t="shared" si="140"/>
        <v>0.01333333333</v>
      </c>
      <c r="P541" s="26">
        <f t="shared" ref="P541:P543" si="141">sum(L541-N541)</f>
        <v>5000</v>
      </c>
      <c r="Q541" s="26">
        <f t="shared" si="2"/>
        <v>-5000</v>
      </c>
      <c r="R541" s="20"/>
      <c r="S541" s="20"/>
      <c r="T541" s="20"/>
      <c r="U541" s="20"/>
      <c r="V541" s="20"/>
    </row>
    <row r="542" ht="12.75" customHeight="1">
      <c r="A542" s="17" t="s">
        <v>165</v>
      </c>
      <c r="B542" s="18" t="s">
        <v>14</v>
      </c>
      <c r="C542" s="19" t="s">
        <v>2371</v>
      </c>
      <c r="D542" s="20" t="s">
        <v>2372</v>
      </c>
      <c r="E542" s="21" t="s">
        <v>11</v>
      </c>
      <c r="F542" s="20" t="s">
        <v>311</v>
      </c>
      <c r="G542" s="20" t="s">
        <v>2373</v>
      </c>
      <c r="H542" s="20" t="s">
        <v>161</v>
      </c>
      <c r="I542" s="20" t="s">
        <v>2374</v>
      </c>
      <c r="J542" s="20" t="s">
        <v>1884</v>
      </c>
      <c r="K542" s="20" t="s">
        <v>2326</v>
      </c>
      <c r="L542" s="22">
        <v>20000.0</v>
      </c>
      <c r="M542" s="28">
        <v>12500.0</v>
      </c>
      <c r="N542" s="24">
        <v>12500.0</v>
      </c>
      <c r="O542" s="25">
        <f t="shared" si="140"/>
        <v>0.016</v>
      </c>
      <c r="P542" s="26">
        <f t="shared" si="141"/>
        <v>7500</v>
      </c>
      <c r="Q542" s="26">
        <f t="shared" si="2"/>
        <v>-2500</v>
      </c>
      <c r="R542" s="20"/>
      <c r="S542" s="20"/>
      <c r="T542" s="20"/>
      <c r="U542" s="20"/>
      <c r="V542" s="20"/>
    </row>
    <row r="543" ht="12.75" customHeight="1">
      <c r="A543" s="17" t="s">
        <v>171</v>
      </c>
      <c r="B543" s="18" t="s">
        <v>14</v>
      </c>
      <c r="C543" s="19" t="s">
        <v>2375</v>
      </c>
      <c r="D543" s="20" t="s">
        <v>2376</v>
      </c>
      <c r="E543" s="21" t="s">
        <v>11</v>
      </c>
      <c r="F543" s="20" t="s">
        <v>311</v>
      </c>
      <c r="G543" s="20" t="s">
        <v>2377</v>
      </c>
      <c r="H543" s="20" t="s">
        <v>550</v>
      </c>
      <c r="I543" s="20" t="s">
        <v>2378</v>
      </c>
      <c r="J543" s="20" t="s">
        <v>1564</v>
      </c>
      <c r="K543" s="20" t="s">
        <v>682</v>
      </c>
      <c r="L543" s="22">
        <v>20000.0</v>
      </c>
      <c r="M543" s="28" t="s">
        <v>443</v>
      </c>
      <c r="N543" s="24">
        <v>12000.0</v>
      </c>
      <c r="O543" s="25">
        <f t="shared" si="140"/>
        <v>0.01666666667</v>
      </c>
      <c r="P543" s="26">
        <f t="shared" si="141"/>
        <v>8000</v>
      </c>
      <c r="Q543" s="26">
        <f t="shared" si="2"/>
        <v>-2000</v>
      </c>
      <c r="R543" s="20"/>
      <c r="S543" s="20"/>
      <c r="T543" s="20"/>
      <c r="U543" s="20"/>
      <c r="V543" s="20"/>
    </row>
    <row r="544" ht="12.75" customHeight="1">
      <c r="A544" s="33" t="s">
        <v>175</v>
      </c>
      <c r="B544" s="21" t="s">
        <v>10</v>
      </c>
      <c r="C544" s="40">
        <v>16.0</v>
      </c>
      <c r="D544" s="21" t="s">
        <v>2379</v>
      </c>
      <c r="E544" s="21" t="s">
        <v>11</v>
      </c>
      <c r="F544" s="35"/>
      <c r="G544" s="21"/>
      <c r="H544" s="21"/>
      <c r="I544" s="21"/>
      <c r="J544" s="21" t="s">
        <v>468</v>
      </c>
      <c r="K544" s="21" t="s">
        <v>2380</v>
      </c>
      <c r="L544" s="41">
        <v>20000.0</v>
      </c>
      <c r="M544" s="20"/>
      <c r="N544" s="24">
        <v>50000.0</v>
      </c>
      <c r="O544" s="25">
        <f t="shared" si="140"/>
        <v>0.004</v>
      </c>
      <c r="P544" s="26">
        <v>-30000.0</v>
      </c>
      <c r="Q544" s="26">
        <f t="shared" si="2"/>
        <v>-40000</v>
      </c>
      <c r="R544" s="20"/>
      <c r="S544" s="20"/>
      <c r="T544" s="20"/>
      <c r="U544" s="20"/>
      <c r="V544" s="20"/>
    </row>
    <row r="545" ht="12.75" customHeight="1">
      <c r="A545" s="33" t="s">
        <v>181</v>
      </c>
      <c r="B545" s="21" t="s">
        <v>10</v>
      </c>
      <c r="C545" s="39">
        <v>82.0</v>
      </c>
      <c r="D545" s="21" t="s">
        <v>2381</v>
      </c>
      <c r="E545" s="21" t="s">
        <v>11</v>
      </c>
      <c r="F545" s="35"/>
      <c r="G545" s="21"/>
      <c r="H545" s="21"/>
      <c r="I545" s="21"/>
      <c r="J545" s="21" t="s">
        <v>490</v>
      </c>
      <c r="K545" s="21" t="s">
        <v>2382</v>
      </c>
      <c r="L545" s="41">
        <v>20000.0</v>
      </c>
      <c r="M545" s="20"/>
      <c r="N545" s="24">
        <v>75000.0</v>
      </c>
      <c r="O545" s="25">
        <f t="shared" si="140"/>
        <v>0.002666666667</v>
      </c>
      <c r="P545" s="26">
        <v>-55000.0</v>
      </c>
      <c r="Q545" s="26">
        <f t="shared" si="2"/>
        <v>-65000</v>
      </c>
      <c r="R545" s="20"/>
      <c r="S545" s="20"/>
      <c r="T545" s="20"/>
      <c r="U545" s="20"/>
      <c r="V545" s="20"/>
    </row>
    <row r="546" ht="12.75" customHeight="1">
      <c r="A546" s="18" t="s">
        <v>193</v>
      </c>
      <c r="B546" s="21" t="s">
        <v>17</v>
      </c>
      <c r="C546" s="21">
        <v>963.0</v>
      </c>
      <c r="D546" s="20" t="str">
        <f>CONCATENATE(A546," x ", G546)</f>
        <v>Persian King (IRE) x Sermina (IRE)</v>
      </c>
      <c r="E546" s="21" t="s">
        <v>11</v>
      </c>
      <c r="F546" s="21" t="s">
        <v>717</v>
      </c>
      <c r="G546" s="21" t="s">
        <v>2383</v>
      </c>
      <c r="H546" s="20"/>
      <c r="I546" s="20"/>
      <c r="J546" s="21" t="s">
        <v>793</v>
      </c>
      <c r="K546" s="21" t="s">
        <v>1713</v>
      </c>
      <c r="L546" s="37">
        <v>20000.0</v>
      </c>
      <c r="M546" s="20"/>
      <c r="N546" s="24">
        <v>25000.0</v>
      </c>
      <c r="O546" s="25"/>
      <c r="P546" s="26">
        <f t="shared" ref="P546:P557" si="142">sum(L546-N546)</f>
        <v>-5000</v>
      </c>
      <c r="Q546" s="26">
        <f t="shared" si="2"/>
        <v>-15000</v>
      </c>
      <c r="R546" s="20"/>
      <c r="S546" s="20"/>
      <c r="T546" s="20"/>
      <c r="U546" s="20"/>
      <c r="V546" s="20"/>
    </row>
    <row r="547" ht="12.75" customHeight="1">
      <c r="A547" s="17" t="s">
        <v>197</v>
      </c>
      <c r="B547" s="18" t="s">
        <v>14</v>
      </c>
      <c r="C547" s="19" t="s">
        <v>2384</v>
      </c>
      <c r="D547" s="20" t="s">
        <v>2385</v>
      </c>
      <c r="E547" s="21" t="s">
        <v>13</v>
      </c>
      <c r="F547" s="20" t="s">
        <v>311</v>
      </c>
      <c r="G547" s="20" t="s">
        <v>2386</v>
      </c>
      <c r="H547" s="20" t="s">
        <v>597</v>
      </c>
      <c r="I547" s="20" t="s">
        <v>2378</v>
      </c>
      <c r="J547" s="20" t="s">
        <v>911</v>
      </c>
      <c r="K547" s="20" t="s">
        <v>2387</v>
      </c>
      <c r="L547" s="22">
        <v>20000.0</v>
      </c>
      <c r="M547" s="23" t="s">
        <v>2236</v>
      </c>
      <c r="N547" s="24">
        <v>42000.0</v>
      </c>
      <c r="O547" s="25">
        <f t="shared" ref="O547:O549" si="143">sum(L547/N547/100)</f>
        <v>0.004761904762</v>
      </c>
      <c r="P547" s="26">
        <f t="shared" si="142"/>
        <v>-22000</v>
      </c>
      <c r="Q547" s="26">
        <f t="shared" si="2"/>
        <v>-32000</v>
      </c>
      <c r="R547" s="20"/>
      <c r="S547" s="20"/>
      <c r="T547" s="20"/>
      <c r="U547" s="20"/>
      <c r="V547" s="20"/>
    </row>
    <row r="548" ht="12.75" customHeight="1">
      <c r="A548" s="17" t="s">
        <v>205</v>
      </c>
      <c r="B548" s="18" t="s">
        <v>12</v>
      </c>
      <c r="C548" s="19" t="s">
        <v>2388</v>
      </c>
      <c r="D548" s="20" t="s">
        <v>2389</v>
      </c>
      <c r="E548" s="21" t="s">
        <v>13</v>
      </c>
      <c r="F548" s="20" t="s">
        <v>358</v>
      </c>
      <c r="G548" s="20" t="s">
        <v>2390</v>
      </c>
      <c r="H548" s="20" t="s">
        <v>530</v>
      </c>
      <c r="I548" s="20" t="s">
        <v>117</v>
      </c>
      <c r="J548" s="20" t="s">
        <v>1358</v>
      </c>
      <c r="K548" s="20" t="s">
        <v>343</v>
      </c>
      <c r="L548" s="22">
        <v>20000.0</v>
      </c>
      <c r="M548" s="30">
        <v>7500.0</v>
      </c>
      <c r="N548" s="24">
        <v>7500.0</v>
      </c>
      <c r="O548" s="25">
        <f t="shared" si="143"/>
        <v>0.02666666667</v>
      </c>
      <c r="P548" s="26">
        <f t="shared" si="142"/>
        <v>12500</v>
      </c>
      <c r="Q548" s="26">
        <f t="shared" si="2"/>
        <v>2500</v>
      </c>
      <c r="R548" s="20"/>
      <c r="S548" s="20"/>
      <c r="T548" s="20"/>
      <c r="U548" s="20"/>
      <c r="V548" s="20"/>
    </row>
    <row r="549" ht="12.75" customHeight="1">
      <c r="A549" s="17" t="s">
        <v>211</v>
      </c>
      <c r="B549" s="18" t="s">
        <v>12</v>
      </c>
      <c r="C549" s="19" t="s">
        <v>2391</v>
      </c>
      <c r="D549" s="20" t="s">
        <v>2392</v>
      </c>
      <c r="E549" s="21" t="s">
        <v>11</v>
      </c>
      <c r="F549" s="20" t="s">
        <v>311</v>
      </c>
      <c r="G549" s="20" t="s">
        <v>2393</v>
      </c>
      <c r="H549" s="20" t="s">
        <v>424</v>
      </c>
      <c r="I549" s="20" t="s">
        <v>2394</v>
      </c>
      <c r="J549" s="20" t="s">
        <v>454</v>
      </c>
      <c r="K549" s="20" t="s">
        <v>2067</v>
      </c>
      <c r="L549" s="22">
        <v>20000.0</v>
      </c>
      <c r="M549" s="28">
        <v>5000.0</v>
      </c>
      <c r="N549" s="24">
        <v>5000.0</v>
      </c>
      <c r="O549" s="25">
        <f t="shared" si="143"/>
        <v>0.04</v>
      </c>
      <c r="P549" s="26">
        <f t="shared" si="142"/>
        <v>15000</v>
      </c>
      <c r="Q549" s="26">
        <f t="shared" si="2"/>
        <v>5000</v>
      </c>
      <c r="R549" s="20"/>
      <c r="S549" s="20"/>
      <c r="T549" s="20"/>
      <c r="U549" s="20"/>
      <c r="V549" s="20"/>
    </row>
    <row r="550" ht="12.75" customHeight="1">
      <c r="A550" s="18" t="s">
        <v>213</v>
      </c>
      <c r="B550" s="21" t="s">
        <v>17</v>
      </c>
      <c r="C550" s="21">
        <v>949.0</v>
      </c>
      <c r="D550" s="20" t="str">
        <f t="shared" ref="D550:D551" si="144">CONCATENATE(A550," x ", G550)</f>
        <v>Saxon Warrior (JPN) x Sand Shoe (GB)</v>
      </c>
      <c r="E550" s="21" t="s">
        <v>11</v>
      </c>
      <c r="F550" s="21" t="s">
        <v>717</v>
      </c>
      <c r="G550" s="21" t="s">
        <v>2395</v>
      </c>
      <c r="H550" s="20"/>
      <c r="I550" s="20"/>
      <c r="J550" s="21" t="s">
        <v>705</v>
      </c>
      <c r="K550" s="21" t="s">
        <v>1338</v>
      </c>
      <c r="L550" s="37">
        <v>20000.0</v>
      </c>
      <c r="M550" s="20"/>
      <c r="N550" s="24">
        <v>25000.0</v>
      </c>
      <c r="O550" s="25"/>
      <c r="P550" s="26">
        <f t="shared" si="142"/>
        <v>-5000</v>
      </c>
      <c r="Q550" s="26">
        <f t="shared" si="2"/>
        <v>-15000</v>
      </c>
      <c r="R550" s="20"/>
      <c r="S550" s="20"/>
      <c r="T550" s="20"/>
      <c r="U550" s="20"/>
      <c r="V550" s="20"/>
    </row>
    <row r="551" ht="12.75" customHeight="1">
      <c r="A551" s="18" t="s">
        <v>213</v>
      </c>
      <c r="B551" s="21" t="s">
        <v>17</v>
      </c>
      <c r="C551" s="21">
        <v>795.0</v>
      </c>
      <c r="D551" s="20" t="str">
        <f t="shared" si="144"/>
        <v>Saxon Warrior (JPN) x Intuit (IRE)</v>
      </c>
      <c r="E551" s="21" t="s">
        <v>11</v>
      </c>
      <c r="F551" s="21" t="s">
        <v>717</v>
      </c>
      <c r="G551" s="21" t="s">
        <v>2396</v>
      </c>
      <c r="H551" s="20"/>
      <c r="I551" s="20"/>
      <c r="J551" s="21" t="s">
        <v>1953</v>
      </c>
      <c r="K551" s="21" t="s">
        <v>2397</v>
      </c>
      <c r="L551" s="37">
        <v>20000.0</v>
      </c>
      <c r="M551" s="20"/>
      <c r="N551" s="26">
        <v>25000.0</v>
      </c>
      <c r="O551" s="25"/>
      <c r="P551" s="26">
        <f t="shared" si="142"/>
        <v>-5000</v>
      </c>
      <c r="Q551" s="26">
        <f t="shared" si="2"/>
        <v>-15000</v>
      </c>
      <c r="R551" s="20"/>
      <c r="S551" s="20"/>
      <c r="T551" s="20"/>
      <c r="U551" s="20"/>
      <c r="V551" s="20"/>
    </row>
    <row r="552" ht="12.75" customHeight="1">
      <c r="A552" s="17" t="s">
        <v>213</v>
      </c>
      <c r="B552" s="18" t="s">
        <v>12</v>
      </c>
      <c r="C552" s="19" t="s">
        <v>2398</v>
      </c>
      <c r="D552" s="20" t="s">
        <v>2399</v>
      </c>
      <c r="E552" s="21" t="s">
        <v>11</v>
      </c>
      <c r="F552" s="20" t="s">
        <v>311</v>
      </c>
      <c r="G552" s="20" t="s">
        <v>2400</v>
      </c>
      <c r="H552" s="20" t="s">
        <v>950</v>
      </c>
      <c r="I552" s="20" t="s">
        <v>361</v>
      </c>
      <c r="J552" s="20" t="s">
        <v>1023</v>
      </c>
      <c r="K552" s="20" t="s">
        <v>743</v>
      </c>
      <c r="L552" s="22">
        <v>20000.0</v>
      </c>
      <c r="M552" s="28">
        <v>25000.0</v>
      </c>
      <c r="N552" s="26">
        <v>25000.0</v>
      </c>
      <c r="O552" s="25">
        <f t="shared" ref="O552:O553" si="145">sum(L552/N552/100)</f>
        <v>0.008</v>
      </c>
      <c r="P552" s="26">
        <f t="shared" si="142"/>
        <v>-5000</v>
      </c>
      <c r="Q552" s="26">
        <f t="shared" si="2"/>
        <v>-15000</v>
      </c>
      <c r="R552" s="20"/>
      <c r="S552" s="20"/>
      <c r="T552" s="20"/>
      <c r="U552" s="20"/>
      <c r="V552" s="20"/>
    </row>
    <row r="553" ht="12.75" customHeight="1">
      <c r="A553" s="17" t="s">
        <v>223</v>
      </c>
      <c r="B553" s="18" t="s">
        <v>12</v>
      </c>
      <c r="C553" s="19" t="s">
        <v>2401</v>
      </c>
      <c r="D553" s="20" t="s">
        <v>2402</v>
      </c>
      <c r="E553" s="21" t="s">
        <v>13</v>
      </c>
      <c r="F553" s="20" t="s">
        <v>311</v>
      </c>
      <c r="G553" s="20" t="s">
        <v>2403</v>
      </c>
      <c r="H553" s="20" t="s">
        <v>189</v>
      </c>
      <c r="I553" s="20" t="s">
        <v>47</v>
      </c>
      <c r="J553" s="20" t="s">
        <v>362</v>
      </c>
      <c r="K553" s="20" t="s">
        <v>1619</v>
      </c>
      <c r="L553" s="22">
        <v>20000.0</v>
      </c>
      <c r="M553" s="23" t="s">
        <v>1543</v>
      </c>
      <c r="N553" s="24">
        <v>54000.0</v>
      </c>
      <c r="O553" s="25">
        <f t="shared" si="145"/>
        <v>0.003703703704</v>
      </c>
      <c r="P553" s="26">
        <f t="shared" si="142"/>
        <v>-34000</v>
      </c>
      <c r="Q553" s="26">
        <f t="shared" si="2"/>
        <v>-44000</v>
      </c>
      <c r="R553" s="20"/>
      <c r="S553" s="20"/>
      <c r="T553" s="20"/>
      <c r="U553" s="20"/>
      <c r="V553" s="20"/>
    </row>
    <row r="554" ht="12.75" customHeight="1">
      <c r="A554" s="18" t="s">
        <v>239</v>
      </c>
      <c r="B554" s="21" t="s">
        <v>17</v>
      </c>
      <c r="C554" s="21">
        <v>858.0</v>
      </c>
      <c r="D554" s="20" t="str">
        <f t="shared" ref="D554:D555" si="146">CONCATENATE(A554," x ", G554)</f>
        <v>Starman (GB) x Marian Halcombe (USA)</v>
      </c>
      <c r="E554" s="21" t="s">
        <v>13</v>
      </c>
      <c r="F554" s="21" t="s">
        <v>717</v>
      </c>
      <c r="G554" s="21" t="s">
        <v>2404</v>
      </c>
      <c r="H554" s="20"/>
      <c r="I554" s="20"/>
      <c r="J554" s="21" t="s">
        <v>2405</v>
      </c>
      <c r="K554" s="21" t="s">
        <v>2406</v>
      </c>
      <c r="L554" s="37">
        <v>20000.0</v>
      </c>
      <c r="M554" s="20"/>
      <c r="N554" s="24">
        <v>10000.0</v>
      </c>
      <c r="O554" s="25"/>
      <c r="P554" s="26">
        <f t="shared" si="142"/>
        <v>10000</v>
      </c>
      <c r="Q554" s="26">
        <f t="shared" si="2"/>
        <v>0</v>
      </c>
      <c r="R554" s="20"/>
      <c r="S554" s="20"/>
      <c r="T554" s="20"/>
      <c r="U554" s="20"/>
      <c r="V554" s="20"/>
    </row>
    <row r="555" ht="12.75" customHeight="1">
      <c r="A555" s="18" t="s">
        <v>239</v>
      </c>
      <c r="B555" s="21" t="s">
        <v>17</v>
      </c>
      <c r="C555" s="21">
        <v>958.0</v>
      </c>
      <c r="D555" s="20" t="str">
        <f t="shared" si="146"/>
        <v>Starman (GB) x Sea of Antiquity (IRE)</v>
      </c>
      <c r="E555" s="21" t="s">
        <v>11</v>
      </c>
      <c r="F555" s="21" t="s">
        <v>717</v>
      </c>
      <c r="G555" s="21" t="s">
        <v>2407</v>
      </c>
      <c r="H555" s="20"/>
      <c r="I555" s="20"/>
      <c r="J555" s="21" t="s">
        <v>757</v>
      </c>
      <c r="K555" s="21" t="s">
        <v>316</v>
      </c>
      <c r="L555" s="37">
        <v>20000.0</v>
      </c>
      <c r="M555" s="20"/>
      <c r="N555" s="24">
        <v>10000.0</v>
      </c>
      <c r="O555" s="25"/>
      <c r="P555" s="26">
        <f t="shared" si="142"/>
        <v>10000</v>
      </c>
      <c r="Q555" s="26">
        <f t="shared" si="2"/>
        <v>0</v>
      </c>
      <c r="R555" s="20"/>
      <c r="S555" s="20"/>
      <c r="T555" s="20"/>
      <c r="U555" s="20"/>
      <c r="V555" s="20"/>
    </row>
    <row r="556" ht="12.75" customHeight="1">
      <c r="A556" s="17" t="s">
        <v>239</v>
      </c>
      <c r="B556" s="18" t="s">
        <v>12</v>
      </c>
      <c r="C556" s="19" t="s">
        <v>2408</v>
      </c>
      <c r="D556" s="20" t="s">
        <v>2409</v>
      </c>
      <c r="E556" s="21" t="s">
        <v>11</v>
      </c>
      <c r="F556" s="20" t="s">
        <v>311</v>
      </c>
      <c r="G556" s="20" t="s">
        <v>2410</v>
      </c>
      <c r="H556" s="20" t="s">
        <v>347</v>
      </c>
      <c r="I556" s="20" t="s">
        <v>157</v>
      </c>
      <c r="J556" s="20" t="s">
        <v>757</v>
      </c>
      <c r="K556" s="20" t="s">
        <v>2411</v>
      </c>
      <c r="L556" s="22">
        <v>20000.0</v>
      </c>
      <c r="M556" s="28">
        <v>10000.0</v>
      </c>
      <c r="N556" s="24">
        <v>10000.0</v>
      </c>
      <c r="O556" s="25">
        <f t="shared" ref="O556:O558" si="147">sum(L556/N556/100)</f>
        <v>0.02</v>
      </c>
      <c r="P556" s="26">
        <f t="shared" si="142"/>
        <v>10000</v>
      </c>
      <c r="Q556" s="26">
        <f t="shared" si="2"/>
        <v>0</v>
      </c>
      <c r="R556" s="20"/>
      <c r="S556" s="20"/>
      <c r="T556" s="20"/>
      <c r="U556" s="20"/>
      <c r="V556" s="20"/>
    </row>
    <row r="557" ht="12.75" customHeight="1">
      <c r="A557" s="17" t="s">
        <v>239</v>
      </c>
      <c r="B557" s="18" t="s">
        <v>12</v>
      </c>
      <c r="C557" s="19" t="s">
        <v>2412</v>
      </c>
      <c r="D557" s="20" t="s">
        <v>2413</v>
      </c>
      <c r="E557" s="21" t="s">
        <v>13</v>
      </c>
      <c r="F557" s="20" t="s">
        <v>358</v>
      </c>
      <c r="G557" s="20" t="s">
        <v>2414</v>
      </c>
      <c r="H557" s="20" t="s">
        <v>347</v>
      </c>
      <c r="I557" s="20" t="s">
        <v>2415</v>
      </c>
      <c r="J557" s="20" t="s">
        <v>2416</v>
      </c>
      <c r="K557" s="20" t="s">
        <v>2304</v>
      </c>
      <c r="L557" s="22">
        <v>20000.0</v>
      </c>
      <c r="M557" s="28">
        <v>10000.0</v>
      </c>
      <c r="N557" s="24">
        <v>10000.0</v>
      </c>
      <c r="O557" s="25">
        <f t="shared" si="147"/>
        <v>0.02</v>
      </c>
      <c r="P557" s="26">
        <f t="shared" si="142"/>
        <v>10000</v>
      </c>
      <c r="Q557" s="26">
        <f t="shared" si="2"/>
        <v>0</v>
      </c>
      <c r="R557" s="20"/>
      <c r="S557" s="20"/>
      <c r="T557" s="20"/>
      <c r="U557" s="20"/>
      <c r="V557" s="20"/>
    </row>
    <row r="558" ht="12.75" customHeight="1">
      <c r="A558" s="33" t="s">
        <v>243</v>
      </c>
      <c r="B558" s="21" t="s">
        <v>10</v>
      </c>
      <c r="C558" s="40">
        <v>72.0</v>
      </c>
      <c r="D558" s="21" t="s">
        <v>2417</v>
      </c>
      <c r="E558" s="21" t="s">
        <v>11</v>
      </c>
      <c r="F558" s="35"/>
      <c r="G558" s="21"/>
      <c r="H558" s="21"/>
      <c r="I558" s="21"/>
      <c r="J558" s="21" t="s">
        <v>893</v>
      </c>
      <c r="K558" s="21" t="s">
        <v>2418</v>
      </c>
      <c r="L558" s="41">
        <v>20000.0</v>
      </c>
      <c r="M558" s="20"/>
      <c r="N558" s="24">
        <v>15000.0</v>
      </c>
      <c r="O558" s="25">
        <f t="shared" si="147"/>
        <v>0.01333333333</v>
      </c>
      <c r="P558" s="26">
        <v>5000.0</v>
      </c>
      <c r="Q558" s="26">
        <f t="shared" si="2"/>
        <v>-5000</v>
      </c>
      <c r="R558" s="20"/>
      <c r="S558" s="20"/>
      <c r="T558" s="20"/>
      <c r="U558" s="20"/>
      <c r="V558" s="20"/>
    </row>
    <row r="559" ht="12.75" customHeight="1">
      <c r="A559" s="18" t="s">
        <v>245</v>
      </c>
      <c r="B559" s="21" t="s">
        <v>17</v>
      </c>
      <c r="C559" s="21">
        <v>940.0</v>
      </c>
      <c r="D559" s="20" t="str">
        <f>CONCATENATE(A559," x ", G559)</f>
        <v>Supremacy (IRE) x Rocking (GB)</v>
      </c>
      <c r="E559" s="21" t="s">
        <v>13</v>
      </c>
      <c r="F559" s="21" t="s">
        <v>717</v>
      </c>
      <c r="G559" s="21" t="s">
        <v>2419</v>
      </c>
      <c r="H559" s="20"/>
      <c r="I559" s="20"/>
      <c r="J559" s="21" t="s">
        <v>715</v>
      </c>
      <c r="K559" s="21" t="s">
        <v>1683</v>
      </c>
      <c r="L559" s="37">
        <v>20000.0</v>
      </c>
      <c r="M559" s="20"/>
      <c r="N559" s="26">
        <v>12500.0</v>
      </c>
      <c r="O559" s="25"/>
      <c r="P559" s="26">
        <f t="shared" ref="P559:P564" si="148">sum(L559-N559)</f>
        <v>7500</v>
      </c>
      <c r="Q559" s="26">
        <f t="shared" si="2"/>
        <v>-2500</v>
      </c>
      <c r="R559" s="20"/>
      <c r="S559" s="20"/>
      <c r="T559" s="20"/>
      <c r="U559" s="20"/>
      <c r="V559" s="20"/>
    </row>
    <row r="560" ht="12.75" customHeight="1">
      <c r="A560" s="17" t="s">
        <v>245</v>
      </c>
      <c r="B560" s="18" t="s">
        <v>14</v>
      </c>
      <c r="C560" s="19" t="s">
        <v>2420</v>
      </c>
      <c r="D560" s="20" t="s">
        <v>2421</v>
      </c>
      <c r="E560" s="21" t="s">
        <v>11</v>
      </c>
      <c r="F560" s="20" t="s">
        <v>358</v>
      </c>
      <c r="G560" s="20" t="s">
        <v>2422</v>
      </c>
      <c r="H560" s="20" t="s">
        <v>173</v>
      </c>
      <c r="I560" s="20" t="s">
        <v>217</v>
      </c>
      <c r="J560" s="20" t="s">
        <v>1279</v>
      </c>
      <c r="K560" s="20" t="s">
        <v>2423</v>
      </c>
      <c r="L560" s="22">
        <v>20000.0</v>
      </c>
      <c r="M560" s="21">
        <v>12500.0</v>
      </c>
      <c r="N560" s="24">
        <v>12500.0</v>
      </c>
      <c r="O560" s="25">
        <f t="shared" ref="O560:O563" si="149">sum(L560/N560/100)</f>
        <v>0.016</v>
      </c>
      <c r="P560" s="26">
        <f t="shared" si="148"/>
        <v>7500</v>
      </c>
      <c r="Q560" s="26">
        <f t="shared" si="2"/>
        <v>-2500</v>
      </c>
      <c r="R560" s="20"/>
      <c r="S560" s="20"/>
      <c r="T560" s="20"/>
      <c r="U560" s="20"/>
      <c r="V560" s="20"/>
    </row>
    <row r="561" ht="12.75" customHeight="1">
      <c r="A561" s="17" t="s">
        <v>245</v>
      </c>
      <c r="B561" s="18" t="s">
        <v>12</v>
      </c>
      <c r="C561" s="19" t="s">
        <v>2424</v>
      </c>
      <c r="D561" s="20" t="s">
        <v>2425</v>
      </c>
      <c r="E561" s="21" t="s">
        <v>13</v>
      </c>
      <c r="F561" s="20" t="s">
        <v>358</v>
      </c>
      <c r="G561" s="20" t="s">
        <v>2426</v>
      </c>
      <c r="H561" s="20" t="s">
        <v>173</v>
      </c>
      <c r="I561" s="20" t="s">
        <v>73</v>
      </c>
      <c r="J561" s="20" t="s">
        <v>1279</v>
      </c>
      <c r="K561" s="20" t="s">
        <v>2427</v>
      </c>
      <c r="L561" s="22">
        <v>20000.0</v>
      </c>
      <c r="M561" s="21">
        <v>12500.0</v>
      </c>
      <c r="N561" s="24">
        <v>12500.0</v>
      </c>
      <c r="O561" s="25">
        <f t="shared" si="149"/>
        <v>0.016</v>
      </c>
      <c r="P561" s="26">
        <f t="shared" si="148"/>
        <v>7500</v>
      </c>
      <c r="Q561" s="26">
        <f t="shared" si="2"/>
        <v>-2500</v>
      </c>
      <c r="R561" s="20"/>
      <c r="S561" s="20"/>
      <c r="T561" s="20"/>
      <c r="U561" s="20"/>
      <c r="V561" s="20"/>
    </row>
    <row r="562" ht="12.75" customHeight="1">
      <c r="A562" s="17" t="s">
        <v>249</v>
      </c>
      <c r="B562" s="18" t="s">
        <v>12</v>
      </c>
      <c r="C562" s="19" t="s">
        <v>2428</v>
      </c>
      <c r="D562" s="20" t="s">
        <v>2429</v>
      </c>
      <c r="E562" s="21" t="s">
        <v>13</v>
      </c>
      <c r="F562" s="20" t="s">
        <v>311</v>
      </c>
      <c r="G562" s="20" t="s">
        <v>2430</v>
      </c>
      <c r="H562" s="20" t="s">
        <v>187</v>
      </c>
      <c r="I562" s="20" t="s">
        <v>227</v>
      </c>
      <c r="J562" s="20" t="s">
        <v>1756</v>
      </c>
      <c r="K562" s="20" t="s">
        <v>1177</v>
      </c>
      <c r="L562" s="22">
        <v>20000.0</v>
      </c>
      <c r="M562" s="28">
        <v>17500.0</v>
      </c>
      <c r="N562" s="24">
        <v>17500.0</v>
      </c>
      <c r="O562" s="25">
        <f t="shared" si="149"/>
        <v>0.01142857143</v>
      </c>
      <c r="P562" s="26">
        <f t="shared" si="148"/>
        <v>2500</v>
      </c>
      <c r="Q562" s="26">
        <f t="shared" si="2"/>
        <v>-7500</v>
      </c>
      <c r="R562" s="20"/>
      <c r="S562" s="20"/>
      <c r="T562" s="20"/>
      <c r="U562" s="20"/>
      <c r="V562" s="20"/>
    </row>
    <row r="563" ht="12.75" customHeight="1">
      <c r="A563" s="17" t="s">
        <v>249</v>
      </c>
      <c r="B563" s="18" t="s">
        <v>12</v>
      </c>
      <c r="C563" s="19" t="s">
        <v>2431</v>
      </c>
      <c r="D563" s="20" t="s">
        <v>2432</v>
      </c>
      <c r="E563" s="21" t="s">
        <v>13</v>
      </c>
      <c r="F563" s="20" t="s">
        <v>311</v>
      </c>
      <c r="G563" s="20" t="s">
        <v>2433</v>
      </c>
      <c r="H563" s="20" t="s">
        <v>187</v>
      </c>
      <c r="I563" s="20" t="s">
        <v>2434</v>
      </c>
      <c r="J563" s="20" t="s">
        <v>1760</v>
      </c>
      <c r="K563" s="20" t="s">
        <v>2435</v>
      </c>
      <c r="L563" s="22">
        <v>20000.0</v>
      </c>
      <c r="M563" s="28">
        <v>17500.0</v>
      </c>
      <c r="N563" s="24">
        <v>17500.0</v>
      </c>
      <c r="O563" s="25">
        <f t="shared" si="149"/>
        <v>0.01142857143</v>
      </c>
      <c r="P563" s="26">
        <f t="shared" si="148"/>
        <v>2500</v>
      </c>
      <c r="Q563" s="26">
        <f t="shared" si="2"/>
        <v>-7500</v>
      </c>
      <c r="R563" s="20"/>
      <c r="S563" s="20"/>
      <c r="T563" s="20"/>
      <c r="U563" s="20"/>
      <c r="V563" s="20"/>
    </row>
    <row r="564" ht="12.75" customHeight="1">
      <c r="A564" s="18" t="s">
        <v>253</v>
      </c>
      <c r="B564" s="21" t="s">
        <v>17</v>
      </c>
      <c r="C564" s="21">
        <v>984.0</v>
      </c>
      <c r="D564" s="20" t="str">
        <f>CONCATENATE(A564," x ", G564)</f>
        <v>Territories (IRE) x Spring Torrents (IRE)</v>
      </c>
      <c r="E564" s="21" t="s">
        <v>13</v>
      </c>
      <c r="F564" s="21" t="s">
        <v>853</v>
      </c>
      <c r="G564" s="21" t="s">
        <v>2436</v>
      </c>
      <c r="H564" s="20"/>
      <c r="I564" s="20"/>
      <c r="J564" s="21" t="s">
        <v>793</v>
      </c>
      <c r="K564" s="21" t="s">
        <v>1890</v>
      </c>
      <c r="L564" s="37">
        <v>20000.0</v>
      </c>
      <c r="M564" s="20"/>
      <c r="N564" s="26">
        <f>VLOOKUP(A564,'Sale Lots'!$A$2:$N$1084,14)</f>
        <v>12500</v>
      </c>
      <c r="O564" s="25"/>
      <c r="P564" s="26">
        <f t="shared" si="148"/>
        <v>7500</v>
      </c>
      <c r="Q564" s="26">
        <f t="shared" si="2"/>
        <v>-2500</v>
      </c>
      <c r="R564" s="20"/>
      <c r="S564" s="20"/>
      <c r="T564" s="20"/>
      <c r="U564" s="20"/>
      <c r="V564" s="20"/>
    </row>
    <row r="565" ht="12.75" customHeight="1">
      <c r="A565" s="18" t="s">
        <v>269</v>
      </c>
      <c r="B565" s="21" t="s">
        <v>10</v>
      </c>
      <c r="C565" s="39">
        <v>516.0</v>
      </c>
      <c r="D565" s="21" t="s">
        <v>2437</v>
      </c>
      <c r="E565" s="21" t="s">
        <v>11</v>
      </c>
      <c r="F565" s="20"/>
      <c r="G565" s="20"/>
      <c r="H565" s="20"/>
      <c r="I565" s="20"/>
      <c r="J565" s="21" t="s">
        <v>2328</v>
      </c>
      <c r="K565" s="21" t="s">
        <v>1890</v>
      </c>
      <c r="L565" s="22">
        <v>20000.0</v>
      </c>
      <c r="M565" s="36"/>
      <c r="N565" s="26">
        <v>10800.0</v>
      </c>
      <c r="O565" s="25">
        <f t="shared" ref="O565:O570" si="150">sum(L565/N565/100)</f>
        <v>0.01851851852</v>
      </c>
      <c r="P565" s="26">
        <v>9200.0</v>
      </c>
      <c r="Q565" s="26">
        <f t="shared" si="2"/>
        <v>-800</v>
      </c>
      <c r="R565" s="20"/>
      <c r="S565" s="20"/>
      <c r="T565" s="20"/>
      <c r="U565" s="20"/>
      <c r="V565" s="20"/>
    </row>
    <row r="566" ht="12.75" customHeight="1">
      <c r="A566" s="33" t="s">
        <v>289</v>
      </c>
      <c r="B566" s="21" t="s">
        <v>17</v>
      </c>
      <c r="C566" s="34">
        <v>649.0</v>
      </c>
      <c r="D566" s="20" t="s">
        <v>2438</v>
      </c>
      <c r="E566" s="21" t="s">
        <v>13</v>
      </c>
      <c r="F566" s="35" t="s">
        <v>311</v>
      </c>
      <c r="G566" s="35" t="s">
        <v>2439</v>
      </c>
      <c r="H566" s="20"/>
      <c r="I566" s="20"/>
      <c r="J566" s="35" t="s">
        <v>1342</v>
      </c>
      <c r="K566" s="35" t="s">
        <v>2440</v>
      </c>
      <c r="L566" s="22">
        <v>20000.0</v>
      </c>
      <c r="M566" s="36"/>
      <c r="N566" s="24">
        <v>10000.0</v>
      </c>
      <c r="O566" s="25">
        <f t="shared" si="150"/>
        <v>0.02</v>
      </c>
      <c r="P566" s="26">
        <v>3000.0</v>
      </c>
      <c r="Q566" s="26">
        <f t="shared" si="2"/>
        <v>0</v>
      </c>
      <c r="R566" s="20"/>
      <c r="S566" s="20"/>
      <c r="T566" s="20"/>
      <c r="U566" s="20"/>
      <c r="V566" s="20"/>
    </row>
    <row r="567" ht="12.75" customHeight="1">
      <c r="A567" s="18" t="s">
        <v>289</v>
      </c>
      <c r="B567" s="21" t="s">
        <v>17</v>
      </c>
      <c r="C567" s="39">
        <v>649.0</v>
      </c>
      <c r="D567" s="20" t="s">
        <v>2438</v>
      </c>
      <c r="E567" s="21" t="s">
        <v>13</v>
      </c>
      <c r="F567" s="21" t="s">
        <v>311</v>
      </c>
      <c r="G567" s="21" t="s">
        <v>2439</v>
      </c>
      <c r="H567" s="20"/>
      <c r="I567" s="20"/>
      <c r="J567" s="21" t="s">
        <v>1342</v>
      </c>
      <c r="K567" s="21" t="s">
        <v>2440</v>
      </c>
      <c r="L567" s="41">
        <v>20000.0</v>
      </c>
      <c r="M567" s="36"/>
      <c r="N567" s="24">
        <v>10000.0</v>
      </c>
      <c r="O567" s="25">
        <f t="shared" si="150"/>
        <v>0.02</v>
      </c>
      <c r="P567" s="26">
        <f t="shared" ref="P567:P568" si="151">sum(L567-N567)</f>
        <v>10000</v>
      </c>
      <c r="Q567" s="26">
        <f t="shared" si="2"/>
        <v>0</v>
      </c>
      <c r="R567" s="20"/>
      <c r="S567" s="20"/>
      <c r="T567" s="20"/>
      <c r="U567" s="20"/>
      <c r="V567" s="20"/>
    </row>
    <row r="568" ht="12.75" customHeight="1">
      <c r="A568" s="17" t="s">
        <v>67</v>
      </c>
      <c r="B568" s="18" t="s">
        <v>14</v>
      </c>
      <c r="C568" s="19" t="s">
        <v>2441</v>
      </c>
      <c r="D568" s="20" t="s">
        <v>2442</v>
      </c>
      <c r="E568" s="21" t="s">
        <v>13</v>
      </c>
      <c r="F568" s="20" t="s">
        <v>311</v>
      </c>
      <c r="G568" s="20" t="s">
        <v>2443</v>
      </c>
      <c r="H568" s="20" t="s">
        <v>393</v>
      </c>
      <c r="I568" s="20" t="s">
        <v>157</v>
      </c>
      <c r="J568" s="20" t="s">
        <v>532</v>
      </c>
      <c r="K568" s="20" t="s">
        <v>870</v>
      </c>
      <c r="L568" s="22">
        <v>21000.0</v>
      </c>
      <c r="M568" s="28">
        <v>12500.0</v>
      </c>
      <c r="N568" s="24">
        <v>12500.0</v>
      </c>
      <c r="O568" s="25">
        <f t="shared" si="150"/>
        <v>0.0168</v>
      </c>
      <c r="P568" s="26">
        <f t="shared" si="151"/>
        <v>8500</v>
      </c>
      <c r="Q568" s="26">
        <f t="shared" si="2"/>
        <v>-1500</v>
      </c>
      <c r="R568" s="20"/>
      <c r="S568" s="20"/>
      <c r="T568" s="20"/>
      <c r="U568" s="20"/>
      <c r="V568" s="20"/>
    </row>
    <row r="569" ht="12.75" customHeight="1">
      <c r="A569" s="33" t="s">
        <v>69</v>
      </c>
      <c r="B569" s="21" t="s">
        <v>17</v>
      </c>
      <c r="C569" s="34">
        <v>524.0</v>
      </c>
      <c r="D569" s="20" t="s">
        <v>2444</v>
      </c>
      <c r="E569" s="21" t="s">
        <v>11</v>
      </c>
      <c r="F569" s="35" t="s">
        <v>721</v>
      </c>
      <c r="G569" s="35" t="s">
        <v>2445</v>
      </c>
      <c r="H569" s="20"/>
      <c r="I569" s="20"/>
      <c r="J569" s="35" t="s">
        <v>705</v>
      </c>
      <c r="K569" s="35" t="s">
        <v>1353</v>
      </c>
      <c r="L569" s="22">
        <v>21000.0</v>
      </c>
      <c r="M569" s="36"/>
      <c r="N569" s="26">
        <v>5500.0</v>
      </c>
      <c r="O569" s="25">
        <f t="shared" si="150"/>
        <v>0.03818181818</v>
      </c>
      <c r="P569" s="26">
        <v>3000.0</v>
      </c>
      <c r="Q569" s="26">
        <f t="shared" si="2"/>
        <v>5500</v>
      </c>
      <c r="R569" s="20"/>
      <c r="S569" s="20"/>
      <c r="T569" s="20"/>
      <c r="U569" s="20"/>
      <c r="V569" s="20"/>
    </row>
    <row r="570" ht="12.75" customHeight="1">
      <c r="A570" s="17" t="s">
        <v>85</v>
      </c>
      <c r="B570" s="18" t="s">
        <v>12</v>
      </c>
      <c r="C570" s="19" t="s">
        <v>2446</v>
      </c>
      <c r="D570" s="20" t="s">
        <v>2447</v>
      </c>
      <c r="E570" s="21" t="s">
        <v>13</v>
      </c>
      <c r="F570" s="20" t="s">
        <v>311</v>
      </c>
      <c r="G570" s="20" t="s">
        <v>2448</v>
      </c>
      <c r="H570" s="20" t="s">
        <v>447</v>
      </c>
      <c r="I570" s="20" t="s">
        <v>133</v>
      </c>
      <c r="J570" s="20" t="s">
        <v>362</v>
      </c>
      <c r="K570" s="20" t="s">
        <v>2449</v>
      </c>
      <c r="L570" s="22">
        <v>21000.0</v>
      </c>
      <c r="M570" s="23" t="s">
        <v>1070</v>
      </c>
      <c r="N570" s="31">
        <v>5000.0</v>
      </c>
      <c r="O570" s="25">
        <f t="shared" si="150"/>
        <v>0.042</v>
      </c>
      <c r="P570" s="26">
        <f t="shared" ref="P570:P582" si="152">sum(L570-N570)</f>
        <v>16000</v>
      </c>
      <c r="Q570" s="26">
        <f t="shared" si="2"/>
        <v>6000</v>
      </c>
      <c r="R570" s="20"/>
      <c r="S570" s="20"/>
      <c r="T570" s="20"/>
      <c r="U570" s="20"/>
      <c r="V570" s="20"/>
    </row>
    <row r="571" ht="12.75" customHeight="1">
      <c r="A571" s="18" t="s">
        <v>123</v>
      </c>
      <c r="B571" s="21" t="s">
        <v>17</v>
      </c>
      <c r="C571" s="21">
        <v>840.0</v>
      </c>
      <c r="D571" s="20" t="str">
        <f>CONCATENATE(A571," x ", G571)</f>
        <v>Havana Gold (IRE) x Lily For Ever (FR)</v>
      </c>
      <c r="E571" s="21" t="s">
        <v>11</v>
      </c>
      <c r="F571" s="21" t="s">
        <v>717</v>
      </c>
      <c r="G571" s="21" t="s">
        <v>2450</v>
      </c>
      <c r="H571" s="20"/>
      <c r="I571" s="20"/>
      <c r="J571" s="21" t="s">
        <v>1548</v>
      </c>
      <c r="K571" s="21" t="s">
        <v>1802</v>
      </c>
      <c r="L571" s="37">
        <v>21000.0</v>
      </c>
      <c r="M571" s="20"/>
      <c r="N571" s="21">
        <v>12000.0</v>
      </c>
      <c r="O571" s="25"/>
      <c r="P571" s="26">
        <f t="shared" si="152"/>
        <v>9000</v>
      </c>
      <c r="Q571" s="26">
        <f t="shared" si="2"/>
        <v>-1000</v>
      </c>
      <c r="R571" s="20"/>
      <c r="S571" s="20"/>
      <c r="T571" s="20"/>
      <c r="U571" s="20"/>
      <c r="V571" s="20"/>
    </row>
    <row r="572" ht="12.75" customHeight="1">
      <c r="A572" s="17" t="s">
        <v>157</v>
      </c>
      <c r="B572" s="18" t="s">
        <v>12</v>
      </c>
      <c r="C572" s="19" t="s">
        <v>2451</v>
      </c>
      <c r="D572" s="20" t="s">
        <v>2452</v>
      </c>
      <c r="E572" s="21" t="s">
        <v>11</v>
      </c>
      <c r="F572" s="20" t="s">
        <v>311</v>
      </c>
      <c r="G572" s="20" t="s">
        <v>2453</v>
      </c>
      <c r="H572" s="20" t="s">
        <v>747</v>
      </c>
      <c r="I572" s="20" t="s">
        <v>550</v>
      </c>
      <c r="J572" s="20" t="s">
        <v>757</v>
      </c>
      <c r="K572" s="20" t="s">
        <v>1449</v>
      </c>
      <c r="L572" s="22">
        <v>21000.0</v>
      </c>
      <c r="M572" s="28">
        <v>35000.0</v>
      </c>
      <c r="N572" s="24">
        <v>35000.0</v>
      </c>
      <c r="O572" s="25">
        <f t="shared" ref="O572:O574" si="153">sum(L572/N572/100)</f>
        <v>0.006</v>
      </c>
      <c r="P572" s="26">
        <f t="shared" si="152"/>
        <v>-14000</v>
      </c>
      <c r="Q572" s="26">
        <f t="shared" si="2"/>
        <v>-24000</v>
      </c>
      <c r="R572" s="20"/>
      <c r="S572" s="20"/>
      <c r="T572" s="20"/>
      <c r="U572" s="20"/>
      <c r="V572" s="20"/>
    </row>
    <row r="573" ht="12.75" customHeight="1">
      <c r="A573" s="17" t="s">
        <v>169</v>
      </c>
      <c r="B573" s="18" t="s">
        <v>12</v>
      </c>
      <c r="C573" s="19" t="s">
        <v>2454</v>
      </c>
      <c r="D573" s="20" t="s">
        <v>2455</v>
      </c>
      <c r="E573" s="21" t="s">
        <v>13</v>
      </c>
      <c r="F573" s="20" t="s">
        <v>311</v>
      </c>
      <c r="G573" s="20" t="s">
        <v>2456</v>
      </c>
      <c r="H573" s="20" t="s">
        <v>466</v>
      </c>
      <c r="I573" s="20" t="s">
        <v>2457</v>
      </c>
      <c r="J573" s="20" t="s">
        <v>454</v>
      </c>
      <c r="K573" s="20" t="s">
        <v>2458</v>
      </c>
      <c r="L573" s="22">
        <v>21000.0</v>
      </c>
      <c r="M573" s="28">
        <v>10000.0</v>
      </c>
      <c r="N573" s="24">
        <v>10000.0</v>
      </c>
      <c r="O573" s="25">
        <f t="shared" si="153"/>
        <v>0.021</v>
      </c>
      <c r="P573" s="26">
        <f t="shared" si="152"/>
        <v>11000</v>
      </c>
      <c r="Q573" s="26">
        <f t="shared" si="2"/>
        <v>1000</v>
      </c>
      <c r="R573" s="20"/>
      <c r="S573" s="20"/>
      <c r="T573" s="20"/>
      <c r="U573" s="20"/>
      <c r="V573" s="20"/>
    </row>
    <row r="574" ht="12.75" customHeight="1">
      <c r="A574" s="17" t="s">
        <v>179</v>
      </c>
      <c r="B574" s="18" t="s">
        <v>12</v>
      </c>
      <c r="C574" s="19" t="s">
        <v>2459</v>
      </c>
      <c r="D574" s="20" t="s">
        <v>2460</v>
      </c>
      <c r="E574" s="21" t="s">
        <v>11</v>
      </c>
      <c r="F574" s="20" t="s">
        <v>311</v>
      </c>
      <c r="G574" s="20" t="s">
        <v>2461</v>
      </c>
      <c r="H574" s="20" t="s">
        <v>157</v>
      </c>
      <c r="I574" s="20" t="s">
        <v>2462</v>
      </c>
      <c r="J574" s="20" t="s">
        <v>793</v>
      </c>
      <c r="K574" s="20" t="s">
        <v>2463</v>
      </c>
      <c r="L574" s="22">
        <v>21000.0</v>
      </c>
      <c r="M574" s="28">
        <v>6000.0</v>
      </c>
      <c r="N574" s="24">
        <v>6000.0</v>
      </c>
      <c r="O574" s="25">
        <f t="shared" si="153"/>
        <v>0.035</v>
      </c>
      <c r="P574" s="26">
        <f t="shared" si="152"/>
        <v>15000</v>
      </c>
      <c r="Q574" s="26">
        <f t="shared" si="2"/>
        <v>5000</v>
      </c>
      <c r="R574" s="20"/>
      <c r="S574" s="20"/>
      <c r="T574" s="20"/>
      <c r="U574" s="20"/>
      <c r="V574" s="20"/>
    </row>
    <row r="575" ht="12.75" customHeight="1">
      <c r="A575" s="18" t="s">
        <v>219</v>
      </c>
      <c r="B575" s="21" t="s">
        <v>17</v>
      </c>
      <c r="C575" s="21">
        <v>823.0</v>
      </c>
      <c r="D575" s="20" t="str">
        <f>CONCATENATE(A575," x ", G575)</f>
        <v>Sergei Prokofiev (CAN) x Kozmina Bay (GB)</v>
      </c>
      <c r="E575" s="21" t="s">
        <v>11</v>
      </c>
      <c r="F575" s="21" t="s">
        <v>717</v>
      </c>
      <c r="G575" s="21" t="s">
        <v>2464</v>
      </c>
      <c r="H575" s="20"/>
      <c r="I575" s="20"/>
      <c r="J575" s="21" t="s">
        <v>833</v>
      </c>
      <c r="K575" s="21" t="s">
        <v>1713</v>
      </c>
      <c r="L575" s="37">
        <v>21000.0</v>
      </c>
      <c r="M575" s="20"/>
      <c r="N575" s="26">
        <v>7200.0</v>
      </c>
      <c r="O575" s="25"/>
      <c r="P575" s="26">
        <f t="shared" si="152"/>
        <v>13800</v>
      </c>
      <c r="Q575" s="26">
        <f t="shared" si="2"/>
        <v>3800</v>
      </c>
      <c r="R575" s="20"/>
      <c r="S575" s="20"/>
      <c r="T575" s="20"/>
      <c r="U575" s="20"/>
      <c r="V575" s="20"/>
    </row>
    <row r="576" ht="12.75" customHeight="1">
      <c r="A576" s="17" t="s">
        <v>225</v>
      </c>
      <c r="B576" s="18" t="s">
        <v>12</v>
      </c>
      <c r="C576" s="19" t="s">
        <v>2465</v>
      </c>
      <c r="D576" s="20" t="s">
        <v>2466</v>
      </c>
      <c r="E576" s="21" t="s">
        <v>13</v>
      </c>
      <c r="F576" s="20" t="s">
        <v>311</v>
      </c>
      <c r="G576" s="20" t="s">
        <v>2467</v>
      </c>
      <c r="H576" s="20" t="s">
        <v>327</v>
      </c>
      <c r="I576" s="20" t="s">
        <v>1624</v>
      </c>
      <c r="J576" s="20" t="s">
        <v>1023</v>
      </c>
      <c r="K576" s="20" t="s">
        <v>2468</v>
      </c>
      <c r="L576" s="22">
        <v>21000.0</v>
      </c>
      <c r="M576" s="28">
        <v>27500.0</v>
      </c>
      <c r="N576" s="24">
        <v>27500.0</v>
      </c>
      <c r="O576" s="25">
        <f>sum(L576/N576/100)</f>
        <v>0.007636363636</v>
      </c>
      <c r="P576" s="26">
        <f t="shared" si="152"/>
        <v>-6500</v>
      </c>
      <c r="Q576" s="26">
        <f t="shared" si="2"/>
        <v>-16500</v>
      </c>
      <c r="R576" s="20"/>
      <c r="S576" s="20"/>
      <c r="T576" s="20"/>
      <c r="U576" s="20"/>
      <c r="V576" s="20"/>
    </row>
    <row r="577" ht="12.75" customHeight="1">
      <c r="A577" s="18" t="s">
        <v>239</v>
      </c>
      <c r="B577" s="21" t="s">
        <v>17</v>
      </c>
      <c r="C577" s="21">
        <v>929.0</v>
      </c>
      <c r="D577" s="20" t="str">
        <f>CONCATENATE(A577," x ", G577)</f>
        <v>Starman (GB) x Quickstep Queen (GB)</v>
      </c>
      <c r="E577" s="21" t="s">
        <v>11</v>
      </c>
      <c r="F577" s="21" t="s">
        <v>721</v>
      </c>
      <c r="G577" s="21" t="s">
        <v>2469</v>
      </c>
      <c r="H577" s="20"/>
      <c r="I577" s="20"/>
      <c r="J577" s="21" t="s">
        <v>407</v>
      </c>
      <c r="K577" s="21" t="s">
        <v>802</v>
      </c>
      <c r="L577" s="37">
        <v>21000.0</v>
      </c>
      <c r="M577" s="20"/>
      <c r="N577" s="24">
        <v>10000.0</v>
      </c>
      <c r="O577" s="25"/>
      <c r="P577" s="26">
        <f t="shared" si="152"/>
        <v>11000</v>
      </c>
      <c r="Q577" s="26">
        <f t="shared" si="2"/>
        <v>1000</v>
      </c>
      <c r="R577" s="20"/>
      <c r="S577" s="20"/>
      <c r="T577" s="20"/>
      <c r="U577" s="20"/>
      <c r="V577" s="20"/>
    </row>
    <row r="578" ht="12.75" customHeight="1">
      <c r="A578" s="17" t="s">
        <v>239</v>
      </c>
      <c r="B578" s="18" t="s">
        <v>14</v>
      </c>
      <c r="C578" s="19" t="s">
        <v>2470</v>
      </c>
      <c r="D578" s="20" t="s">
        <v>2471</v>
      </c>
      <c r="E578" s="21" t="s">
        <v>13</v>
      </c>
      <c r="F578" s="20" t="s">
        <v>311</v>
      </c>
      <c r="G578" s="20" t="s">
        <v>2472</v>
      </c>
      <c r="H578" s="20" t="s">
        <v>347</v>
      </c>
      <c r="I578" s="20" t="s">
        <v>157</v>
      </c>
      <c r="J578" s="20" t="s">
        <v>673</v>
      </c>
      <c r="K578" s="20" t="s">
        <v>1228</v>
      </c>
      <c r="L578" s="22">
        <v>21000.0</v>
      </c>
      <c r="M578" s="28">
        <v>10000.0</v>
      </c>
      <c r="N578" s="24">
        <v>10000.0</v>
      </c>
      <c r="O578" s="25">
        <f t="shared" ref="O578:O579" si="154">sum(L578/N578/100)</f>
        <v>0.021</v>
      </c>
      <c r="P578" s="26">
        <f t="shared" si="152"/>
        <v>11000</v>
      </c>
      <c r="Q578" s="26">
        <f t="shared" si="2"/>
        <v>1000</v>
      </c>
      <c r="R578" s="20"/>
      <c r="S578" s="20"/>
      <c r="T578" s="20"/>
      <c r="U578" s="20"/>
      <c r="V578" s="20"/>
    </row>
    <row r="579" ht="12.75" customHeight="1">
      <c r="A579" s="17" t="s">
        <v>245</v>
      </c>
      <c r="B579" s="18" t="s">
        <v>12</v>
      </c>
      <c r="C579" s="19" t="s">
        <v>2473</v>
      </c>
      <c r="D579" s="20" t="s">
        <v>2474</v>
      </c>
      <c r="E579" s="21" t="s">
        <v>13</v>
      </c>
      <c r="F579" s="20" t="s">
        <v>311</v>
      </c>
      <c r="G579" s="20" t="s">
        <v>2475</v>
      </c>
      <c r="H579" s="20" t="s">
        <v>173</v>
      </c>
      <c r="I579" s="20" t="s">
        <v>597</v>
      </c>
      <c r="J579" s="20" t="s">
        <v>2476</v>
      </c>
      <c r="K579" s="20" t="s">
        <v>1681</v>
      </c>
      <c r="L579" s="22">
        <v>21000.0</v>
      </c>
      <c r="M579" s="21">
        <v>12500.0</v>
      </c>
      <c r="N579" s="24">
        <v>12500.0</v>
      </c>
      <c r="O579" s="25">
        <f t="shared" si="154"/>
        <v>0.0168</v>
      </c>
      <c r="P579" s="26">
        <f t="shared" si="152"/>
        <v>8500</v>
      </c>
      <c r="Q579" s="26">
        <f t="shared" si="2"/>
        <v>-1500</v>
      </c>
      <c r="R579" s="20"/>
      <c r="S579" s="20"/>
      <c r="T579" s="20"/>
      <c r="U579" s="20"/>
      <c r="V579" s="20"/>
    </row>
    <row r="580" ht="12.75" customHeight="1">
      <c r="A580" s="18" t="s">
        <v>33</v>
      </c>
      <c r="B580" s="21" t="s">
        <v>17</v>
      </c>
      <c r="C580" s="21">
        <v>886.0</v>
      </c>
      <c r="D580" s="20" t="str">
        <f>CONCATENATE(A580," x ", G580)</f>
        <v>Australia (GB) x My Rosie (IRE)</v>
      </c>
      <c r="E580" s="21" t="s">
        <v>11</v>
      </c>
      <c r="F580" s="21" t="s">
        <v>717</v>
      </c>
      <c r="G580" s="21" t="s">
        <v>2477</v>
      </c>
      <c r="H580" s="20"/>
      <c r="I580" s="20"/>
      <c r="J580" s="21" t="s">
        <v>2478</v>
      </c>
      <c r="K580" s="21" t="s">
        <v>1262</v>
      </c>
      <c r="L580" s="37">
        <v>22000.0</v>
      </c>
      <c r="M580" s="20"/>
      <c r="N580" s="24">
        <v>17500.0</v>
      </c>
      <c r="O580" s="25"/>
      <c r="P580" s="26">
        <f t="shared" si="152"/>
        <v>4500</v>
      </c>
      <c r="Q580" s="26">
        <f t="shared" si="2"/>
        <v>-5500</v>
      </c>
      <c r="R580" s="20"/>
      <c r="S580" s="20"/>
      <c r="T580" s="20"/>
      <c r="U580" s="20"/>
      <c r="V580" s="20"/>
    </row>
    <row r="581" ht="12.75" customHeight="1">
      <c r="A581" s="17" t="s">
        <v>39</v>
      </c>
      <c r="B581" s="18" t="s">
        <v>14</v>
      </c>
      <c r="C581" s="19" t="s">
        <v>2479</v>
      </c>
      <c r="D581" s="20" t="s">
        <v>2480</v>
      </c>
      <c r="E581" s="21" t="s">
        <v>13</v>
      </c>
      <c r="F581" s="20" t="s">
        <v>333</v>
      </c>
      <c r="G581" s="20" t="s">
        <v>2481</v>
      </c>
      <c r="H581" s="20" t="s">
        <v>537</v>
      </c>
      <c r="I581" s="20" t="s">
        <v>585</v>
      </c>
      <c r="J581" s="20" t="s">
        <v>1018</v>
      </c>
      <c r="K581" s="20" t="s">
        <v>1519</v>
      </c>
      <c r="L581" s="22">
        <v>22000.0</v>
      </c>
      <c r="M581" s="23" t="s">
        <v>443</v>
      </c>
      <c r="N581" s="24">
        <v>12000.0</v>
      </c>
      <c r="O581" s="25">
        <f t="shared" ref="O581:O584" si="155">sum(L581/N581/100)</f>
        <v>0.01833333333</v>
      </c>
      <c r="P581" s="26">
        <f t="shared" si="152"/>
        <v>10000</v>
      </c>
      <c r="Q581" s="26">
        <f t="shared" si="2"/>
        <v>0</v>
      </c>
      <c r="R581" s="20"/>
      <c r="S581" s="20"/>
      <c r="T581" s="20"/>
      <c r="U581" s="20"/>
      <c r="V581" s="20"/>
    </row>
    <row r="582" ht="12.75" customHeight="1">
      <c r="A582" s="17" t="s">
        <v>43</v>
      </c>
      <c r="B582" s="18" t="s">
        <v>14</v>
      </c>
      <c r="C582" s="19" t="s">
        <v>2482</v>
      </c>
      <c r="D582" s="20" t="s">
        <v>2483</v>
      </c>
      <c r="E582" s="21" t="s">
        <v>13</v>
      </c>
      <c r="F582" s="20" t="s">
        <v>311</v>
      </c>
      <c r="G582" s="20" t="s">
        <v>2484</v>
      </c>
      <c r="H582" s="20" t="s">
        <v>597</v>
      </c>
      <c r="I582" s="20" t="s">
        <v>131</v>
      </c>
      <c r="J582" s="20" t="s">
        <v>362</v>
      </c>
      <c r="K582" s="20" t="s">
        <v>1873</v>
      </c>
      <c r="L582" s="22">
        <v>22000.0</v>
      </c>
      <c r="M582" s="28">
        <v>60000.0</v>
      </c>
      <c r="N582" s="24">
        <v>60000.0</v>
      </c>
      <c r="O582" s="25">
        <f t="shared" si="155"/>
        <v>0.003666666667</v>
      </c>
      <c r="P582" s="26">
        <f t="shared" si="152"/>
        <v>-38000</v>
      </c>
      <c r="Q582" s="26">
        <f t="shared" si="2"/>
        <v>-48000</v>
      </c>
      <c r="R582" s="20"/>
      <c r="S582" s="20"/>
      <c r="T582" s="20"/>
      <c r="U582" s="20"/>
      <c r="V582" s="20"/>
    </row>
    <row r="583" ht="12.75" customHeight="1">
      <c r="A583" s="33" t="s">
        <v>73</v>
      </c>
      <c r="B583" s="18" t="s">
        <v>12</v>
      </c>
      <c r="C583" s="34">
        <v>598.0</v>
      </c>
      <c r="D583" s="20" t="s">
        <v>2485</v>
      </c>
      <c r="E583" s="21" t="s">
        <v>13</v>
      </c>
      <c r="F583" s="35" t="s">
        <v>697</v>
      </c>
      <c r="G583" s="35" t="s">
        <v>2486</v>
      </c>
      <c r="H583" s="20"/>
      <c r="I583" s="20"/>
      <c r="J583" s="35" t="s">
        <v>545</v>
      </c>
      <c r="K583" s="35" t="s">
        <v>2487</v>
      </c>
      <c r="L583" s="22">
        <v>22000.0</v>
      </c>
      <c r="M583" s="36"/>
      <c r="N583" s="31">
        <v>10000.0</v>
      </c>
      <c r="O583" s="25">
        <f t="shared" si="155"/>
        <v>0.022</v>
      </c>
      <c r="P583" s="26">
        <v>3000.0</v>
      </c>
      <c r="Q583" s="26">
        <f t="shared" si="2"/>
        <v>2000</v>
      </c>
      <c r="R583" s="20"/>
      <c r="S583" s="20"/>
      <c r="T583" s="20"/>
      <c r="U583" s="20"/>
      <c r="V583" s="20"/>
    </row>
    <row r="584" ht="12.75" customHeight="1">
      <c r="A584" s="18" t="s">
        <v>75</v>
      </c>
      <c r="B584" s="21" t="s">
        <v>10</v>
      </c>
      <c r="C584" s="39">
        <v>424.0</v>
      </c>
      <c r="D584" s="21" t="s">
        <v>2488</v>
      </c>
      <c r="E584" s="21" t="s">
        <v>11</v>
      </c>
      <c r="F584" s="20"/>
      <c r="G584" s="20"/>
      <c r="H584" s="20"/>
      <c r="I584" s="20"/>
      <c r="J584" s="21" t="s">
        <v>1660</v>
      </c>
      <c r="K584" s="21" t="s">
        <v>2489</v>
      </c>
      <c r="L584" s="22">
        <v>22000.0</v>
      </c>
      <c r="M584" s="36"/>
      <c r="N584" s="26">
        <v>60000.0</v>
      </c>
      <c r="O584" s="25">
        <f t="shared" si="155"/>
        <v>0.003666666667</v>
      </c>
      <c r="P584" s="26">
        <v>-38000.0</v>
      </c>
      <c r="Q584" s="26">
        <f t="shared" si="2"/>
        <v>-48000</v>
      </c>
      <c r="R584" s="20"/>
      <c r="S584" s="20"/>
      <c r="T584" s="20"/>
      <c r="U584" s="20"/>
      <c r="V584" s="20"/>
    </row>
    <row r="585" ht="12.75" customHeight="1">
      <c r="A585" s="18" t="s">
        <v>91</v>
      </c>
      <c r="B585" s="21" t="s">
        <v>17</v>
      </c>
      <c r="C585" s="21">
        <v>900.0</v>
      </c>
      <c r="D585" s="20" t="str">
        <f>CONCATENATE(A585," x ", G585)</f>
        <v>Elzaam (AUS) x Nutshell (GB)</v>
      </c>
      <c r="E585" s="21" t="s">
        <v>11</v>
      </c>
      <c r="F585" s="21" t="s">
        <v>717</v>
      </c>
      <c r="G585" s="21" t="s">
        <v>2490</v>
      </c>
      <c r="H585" s="20"/>
      <c r="I585" s="20"/>
      <c r="J585" s="21" t="s">
        <v>624</v>
      </c>
      <c r="K585" s="21" t="s">
        <v>2491</v>
      </c>
      <c r="L585" s="37">
        <v>22000.0</v>
      </c>
      <c r="M585" s="20"/>
      <c r="N585" s="24">
        <v>5000.0</v>
      </c>
      <c r="O585" s="25"/>
      <c r="P585" s="26">
        <f t="shared" ref="P585:P600" si="156">sum(L585-N585)</f>
        <v>17000</v>
      </c>
      <c r="Q585" s="26">
        <f t="shared" si="2"/>
        <v>7000</v>
      </c>
      <c r="R585" s="20"/>
      <c r="S585" s="20"/>
      <c r="T585" s="20"/>
      <c r="U585" s="20"/>
      <c r="V585" s="20"/>
    </row>
    <row r="586" ht="12.75" customHeight="1">
      <c r="A586" s="17" t="s">
        <v>109</v>
      </c>
      <c r="B586" s="18" t="s">
        <v>12</v>
      </c>
      <c r="C586" s="19" t="s">
        <v>2492</v>
      </c>
      <c r="D586" s="20" t="s">
        <v>2493</v>
      </c>
      <c r="E586" s="21" t="s">
        <v>13</v>
      </c>
      <c r="F586" s="20" t="s">
        <v>311</v>
      </c>
      <c r="G586" s="20" t="s">
        <v>2494</v>
      </c>
      <c r="H586" s="20" t="s">
        <v>459</v>
      </c>
      <c r="I586" s="20" t="s">
        <v>1845</v>
      </c>
      <c r="J586" s="20" t="s">
        <v>2495</v>
      </c>
      <c r="K586" s="20" t="s">
        <v>682</v>
      </c>
      <c r="L586" s="22">
        <v>22000.0</v>
      </c>
      <c r="M586" s="28">
        <v>30000.0</v>
      </c>
      <c r="N586" s="24">
        <v>30000.0</v>
      </c>
      <c r="O586" s="25">
        <f t="shared" ref="O586:O588" si="157">sum(L586/N586/100)</f>
        <v>0.007333333333</v>
      </c>
      <c r="P586" s="26">
        <f t="shared" si="156"/>
        <v>-8000</v>
      </c>
      <c r="Q586" s="26">
        <f t="shared" si="2"/>
        <v>-18000</v>
      </c>
      <c r="R586" s="20"/>
      <c r="S586" s="20"/>
      <c r="T586" s="20"/>
      <c r="U586" s="20"/>
      <c r="V586" s="20"/>
    </row>
    <row r="587" ht="12.75" customHeight="1">
      <c r="A587" s="17" t="s">
        <v>131</v>
      </c>
      <c r="B587" s="18" t="s">
        <v>14</v>
      </c>
      <c r="C587" s="19" t="s">
        <v>2496</v>
      </c>
      <c r="D587" s="20" t="s">
        <v>2497</v>
      </c>
      <c r="E587" s="21" t="s">
        <v>11</v>
      </c>
      <c r="F587" s="20" t="s">
        <v>311</v>
      </c>
      <c r="G587" s="20" t="s">
        <v>2498</v>
      </c>
      <c r="H587" s="20" t="s">
        <v>747</v>
      </c>
      <c r="I587" s="20" t="s">
        <v>371</v>
      </c>
      <c r="J587" s="20" t="s">
        <v>951</v>
      </c>
      <c r="K587" s="20" t="s">
        <v>343</v>
      </c>
      <c r="L587" s="22">
        <v>22000.0</v>
      </c>
      <c r="M587" s="28">
        <v>8000.0</v>
      </c>
      <c r="N587" s="24">
        <v>8000.0</v>
      </c>
      <c r="O587" s="25">
        <f t="shared" si="157"/>
        <v>0.0275</v>
      </c>
      <c r="P587" s="26">
        <f t="shared" si="156"/>
        <v>14000</v>
      </c>
      <c r="Q587" s="26">
        <f t="shared" si="2"/>
        <v>4000</v>
      </c>
      <c r="R587" s="20"/>
      <c r="S587" s="20"/>
      <c r="T587" s="20"/>
      <c r="U587" s="20"/>
      <c r="V587" s="20"/>
    </row>
    <row r="588" ht="12.75" customHeight="1">
      <c r="A588" s="17" t="s">
        <v>141</v>
      </c>
      <c r="B588" s="18" t="s">
        <v>14</v>
      </c>
      <c r="C588" s="19" t="s">
        <v>2499</v>
      </c>
      <c r="D588" s="20" t="s">
        <v>2500</v>
      </c>
      <c r="E588" s="21" t="s">
        <v>11</v>
      </c>
      <c r="F588" s="20" t="s">
        <v>311</v>
      </c>
      <c r="G588" s="20" t="s">
        <v>2501</v>
      </c>
      <c r="H588" s="20" t="s">
        <v>1823</v>
      </c>
      <c r="I588" s="20" t="s">
        <v>2502</v>
      </c>
      <c r="J588" s="20" t="s">
        <v>1530</v>
      </c>
      <c r="K588" s="20" t="s">
        <v>1449</v>
      </c>
      <c r="L588" s="22">
        <v>22000.0</v>
      </c>
      <c r="M588" s="28" t="s">
        <v>1826</v>
      </c>
      <c r="N588" s="46">
        <v>60000.0</v>
      </c>
      <c r="O588" s="25">
        <f t="shared" si="157"/>
        <v>0.003666666667</v>
      </c>
      <c r="P588" s="26">
        <f t="shared" si="156"/>
        <v>-38000</v>
      </c>
      <c r="Q588" s="26">
        <f t="shared" si="2"/>
        <v>-48000</v>
      </c>
      <c r="R588" s="20"/>
      <c r="S588" s="20"/>
      <c r="T588" s="20"/>
      <c r="U588" s="20"/>
      <c r="V588" s="20"/>
    </row>
    <row r="589" ht="12.75" customHeight="1">
      <c r="A589" s="18" t="s">
        <v>155</v>
      </c>
      <c r="B589" s="21" t="s">
        <v>17</v>
      </c>
      <c r="C589" s="39">
        <v>744.0</v>
      </c>
      <c r="D589" s="21" t="s">
        <v>2503</v>
      </c>
      <c r="E589" s="21" t="s">
        <v>11</v>
      </c>
      <c r="F589" s="21" t="s">
        <v>717</v>
      </c>
      <c r="G589" s="21" t="s">
        <v>2504</v>
      </c>
      <c r="H589" s="20"/>
      <c r="I589" s="20"/>
      <c r="J589" s="21" t="s">
        <v>771</v>
      </c>
      <c r="K589" s="21" t="s">
        <v>2505</v>
      </c>
      <c r="L589" s="40">
        <v>22000.0</v>
      </c>
      <c r="M589" s="36"/>
      <c r="N589" s="26">
        <v>15000.0</v>
      </c>
      <c r="O589" s="20"/>
      <c r="P589" s="26">
        <f t="shared" si="156"/>
        <v>7000</v>
      </c>
      <c r="Q589" s="26">
        <f t="shared" si="2"/>
        <v>-3000</v>
      </c>
      <c r="R589" s="20"/>
      <c r="S589" s="20"/>
      <c r="T589" s="20"/>
      <c r="U589" s="20"/>
      <c r="V589" s="20"/>
    </row>
    <row r="590" ht="12.75" customHeight="1">
      <c r="A590" s="17" t="s">
        <v>163</v>
      </c>
      <c r="B590" s="18" t="s">
        <v>12</v>
      </c>
      <c r="C590" s="19" t="s">
        <v>2506</v>
      </c>
      <c r="D590" s="20" t="s">
        <v>2507</v>
      </c>
      <c r="E590" s="21" t="s">
        <v>13</v>
      </c>
      <c r="F590" s="20" t="s">
        <v>311</v>
      </c>
      <c r="G590" s="20" t="s">
        <v>2508</v>
      </c>
      <c r="H590" s="20" t="s">
        <v>161</v>
      </c>
      <c r="I590" s="20" t="s">
        <v>2509</v>
      </c>
      <c r="J590" s="20" t="s">
        <v>2220</v>
      </c>
      <c r="K590" s="20" t="s">
        <v>1718</v>
      </c>
      <c r="L590" s="22">
        <v>22000.0</v>
      </c>
      <c r="M590" s="23" t="s">
        <v>2510</v>
      </c>
      <c r="N590" s="24">
        <v>10200.0</v>
      </c>
      <c r="O590" s="25">
        <f t="shared" ref="O590:O591" si="158">sum(L590/N590/100)</f>
        <v>0.02156862745</v>
      </c>
      <c r="P590" s="26">
        <f t="shared" si="156"/>
        <v>11800</v>
      </c>
      <c r="Q590" s="26">
        <f t="shared" si="2"/>
        <v>1800</v>
      </c>
      <c r="R590" s="20"/>
      <c r="S590" s="20"/>
      <c r="T590" s="20"/>
      <c r="U590" s="20"/>
      <c r="V590" s="20"/>
    </row>
    <row r="591" ht="12.75" customHeight="1">
      <c r="A591" s="17" t="s">
        <v>169</v>
      </c>
      <c r="B591" s="18" t="s">
        <v>14</v>
      </c>
      <c r="C591" s="19" t="s">
        <v>2511</v>
      </c>
      <c r="D591" s="20" t="s">
        <v>2512</v>
      </c>
      <c r="E591" s="21" t="s">
        <v>11</v>
      </c>
      <c r="F591" s="20" t="s">
        <v>311</v>
      </c>
      <c r="G591" s="20" t="s">
        <v>2513</v>
      </c>
      <c r="H591" s="20" t="s">
        <v>466</v>
      </c>
      <c r="I591" s="20" t="s">
        <v>2514</v>
      </c>
      <c r="J591" s="20" t="s">
        <v>348</v>
      </c>
      <c r="K591" s="20" t="s">
        <v>1286</v>
      </c>
      <c r="L591" s="22">
        <v>22000.0</v>
      </c>
      <c r="M591" s="28">
        <v>10000.0</v>
      </c>
      <c r="N591" s="24">
        <v>10000.0</v>
      </c>
      <c r="O591" s="25">
        <f t="shared" si="158"/>
        <v>0.022</v>
      </c>
      <c r="P591" s="26">
        <f t="shared" si="156"/>
        <v>12000</v>
      </c>
      <c r="Q591" s="26">
        <f t="shared" si="2"/>
        <v>2000</v>
      </c>
      <c r="R591" s="20"/>
      <c r="S591" s="20"/>
      <c r="T591" s="20"/>
      <c r="U591" s="20"/>
      <c r="V591" s="20"/>
    </row>
    <row r="592" ht="12.75" customHeight="1">
      <c r="A592" s="18" t="s">
        <v>181</v>
      </c>
      <c r="B592" s="21" t="s">
        <v>17</v>
      </c>
      <c r="C592" s="21">
        <v>825.0</v>
      </c>
      <c r="D592" s="20" t="str">
        <f>CONCATENATE(A592," x ", G592)</f>
        <v>New Bay (GB) x La Fiamma (USA)</v>
      </c>
      <c r="E592" s="21" t="s">
        <v>11</v>
      </c>
      <c r="F592" s="20"/>
      <c r="G592" s="21" t="s">
        <v>2515</v>
      </c>
      <c r="H592" s="20"/>
      <c r="I592" s="20"/>
      <c r="J592" s="21" t="s">
        <v>407</v>
      </c>
      <c r="K592" s="21" t="s">
        <v>1238</v>
      </c>
      <c r="L592" s="37">
        <v>22000.0</v>
      </c>
      <c r="M592" s="20"/>
      <c r="N592" s="26">
        <f>VLOOKUP(A592,'Sale Lots'!$A$2:$N$1084,14)</f>
        <v>75000</v>
      </c>
      <c r="O592" s="25"/>
      <c r="P592" s="26">
        <f t="shared" si="156"/>
        <v>-53000</v>
      </c>
      <c r="Q592" s="26">
        <f t="shared" si="2"/>
        <v>-63000</v>
      </c>
      <c r="R592" s="20"/>
      <c r="S592" s="20"/>
      <c r="T592" s="20"/>
      <c r="U592" s="20"/>
      <c r="V592" s="20"/>
    </row>
    <row r="593" ht="12.75" customHeight="1">
      <c r="A593" s="17" t="s">
        <v>187</v>
      </c>
      <c r="B593" s="18" t="s">
        <v>12</v>
      </c>
      <c r="C593" s="19" t="s">
        <v>2516</v>
      </c>
      <c r="D593" s="20" t="s">
        <v>2517</v>
      </c>
      <c r="E593" s="21" t="s">
        <v>13</v>
      </c>
      <c r="F593" s="20" t="s">
        <v>311</v>
      </c>
      <c r="G593" s="20" t="s">
        <v>2518</v>
      </c>
      <c r="H593" s="20" t="s">
        <v>327</v>
      </c>
      <c r="I593" s="20" t="s">
        <v>99</v>
      </c>
      <c r="J593" s="20" t="s">
        <v>407</v>
      </c>
      <c r="K593" s="20" t="s">
        <v>2519</v>
      </c>
      <c r="L593" s="22">
        <v>22000.0</v>
      </c>
      <c r="M593" s="28">
        <v>150000.0</v>
      </c>
      <c r="N593" s="24">
        <v>150000.0</v>
      </c>
      <c r="O593" s="25">
        <f t="shared" ref="O593:O595" si="159">sum(L593/N593/100)</f>
        <v>0.001466666667</v>
      </c>
      <c r="P593" s="26">
        <f t="shared" si="156"/>
        <v>-128000</v>
      </c>
      <c r="Q593" s="26">
        <f t="shared" si="2"/>
        <v>-138000</v>
      </c>
      <c r="R593" s="20"/>
      <c r="S593" s="20"/>
      <c r="T593" s="20"/>
      <c r="U593" s="20"/>
      <c r="V593" s="20"/>
    </row>
    <row r="594" ht="12.75" customHeight="1">
      <c r="A594" s="17" t="s">
        <v>195</v>
      </c>
      <c r="B594" s="18" t="s">
        <v>14</v>
      </c>
      <c r="C594" s="19" t="s">
        <v>2520</v>
      </c>
      <c r="D594" s="20" t="s">
        <v>2521</v>
      </c>
      <c r="E594" s="21" t="s">
        <v>13</v>
      </c>
      <c r="F594" s="20" t="s">
        <v>311</v>
      </c>
      <c r="G594" s="20" t="s">
        <v>2522</v>
      </c>
      <c r="H594" s="20" t="s">
        <v>161</v>
      </c>
      <c r="I594" s="20" t="s">
        <v>617</v>
      </c>
      <c r="J594" s="20" t="s">
        <v>1187</v>
      </c>
      <c r="K594" s="20" t="s">
        <v>989</v>
      </c>
      <c r="L594" s="22">
        <v>22000.0</v>
      </c>
      <c r="M594" s="28">
        <v>10000.0</v>
      </c>
      <c r="N594" s="24">
        <v>10000.0</v>
      </c>
      <c r="O594" s="25">
        <f t="shared" si="159"/>
        <v>0.022</v>
      </c>
      <c r="P594" s="26">
        <f t="shared" si="156"/>
        <v>12000</v>
      </c>
      <c r="Q594" s="26">
        <f t="shared" si="2"/>
        <v>2000</v>
      </c>
      <c r="R594" s="20"/>
      <c r="S594" s="20"/>
      <c r="T594" s="20"/>
      <c r="U594" s="20"/>
      <c r="V594" s="20"/>
    </row>
    <row r="595" ht="12.75" customHeight="1">
      <c r="A595" s="17" t="s">
        <v>211</v>
      </c>
      <c r="B595" s="18" t="s">
        <v>14</v>
      </c>
      <c r="C595" s="19" t="s">
        <v>2523</v>
      </c>
      <c r="D595" s="20" t="s">
        <v>2524</v>
      </c>
      <c r="E595" s="21" t="s">
        <v>13</v>
      </c>
      <c r="F595" s="20" t="s">
        <v>311</v>
      </c>
      <c r="G595" s="20" t="s">
        <v>2525</v>
      </c>
      <c r="H595" s="20" t="s">
        <v>424</v>
      </c>
      <c r="I595" s="20" t="s">
        <v>189</v>
      </c>
      <c r="J595" s="20" t="s">
        <v>1589</v>
      </c>
      <c r="K595" s="20" t="s">
        <v>1238</v>
      </c>
      <c r="L595" s="22">
        <v>22000.0</v>
      </c>
      <c r="M595" s="28">
        <v>5000.0</v>
      </c>
      <c r="N595" s="24">
        <v>5000.0</v>
      </c>
      <c r="O595" s="25">
        <f t="shared" si="159"/>
        <v>0.044</v>
      </c>
      <c r="P595" s="26">
        <f t="shared" si="156"/>
        <v>17000</v>
      </c>
      <c r="Q595" s="26">
        <f t="shared" si="2"/>
        <v>7000</v>
      </c>
      <c r="R595" s="20"/>
      <c r="S595" s="20"/>
      <c r="T595" s="20"/>
      <c r="U595" s="20"/>
      <c r="V595" s="20"/>
    </row>
    <row r="596" ht="12.75" customHeight="1">
      <c r="A596" s="18" t="s">
        <v>213</v>
      </c>
      <c r="B596" s="21" t="s">
        <v>17</v>
      </c>
      <c r="C596" s="21">
        <v>810.0</v>
      </c>
      <c r="D596" s="20" t="str">
        <f>CONCATENATE(A596," x ", G596)</f>
        <v>Saxon Warrior (JPN) x Kalisma (IRE)</v>
      </c>
      <c r="E596" s="21" t="s">
        <v>11</v>
      </c>
      <c r="F596" s="21" t="s">
        <v>717</v>
      </c>
      <c r="G596" s="21" t="s">
        <v>2526</v>
      </c>
      <c r="H596" s="20"/>
      <c r="I596" s="20"/>
      <c r="J596" s="21" t="s">
        <v>1668</v>
      </c>
      <c r="K596" s="21" t="s">
        <v>2527</v>
      </c>
      <c r="L596" s="37">
        <v>22000.0</v>
      </c>
      <c r="M596" s="20"/>
      <c r="N596" s="24">
        <v>25000.0</v>
      </c>
      <c r="O596" s="25"/>
      <c r="P596" s="26">
        <f t="shared" si="156"/>
        <v>-3000</v>
      </c>
      <c r="Q596" s="26">
        <f t="shared" si="2"/>
        <v>-13000</v>
      </c>
      <c r="R596" s="20"/>
      <c r="S596" s="20"/>
      <c r="T596" s="20"/>
      <c r="U596" s="20"/>
      <c r="V596" s="20"/>
    </row>
    <row r="597" ht="12.75" customHeight="1">
      <c r="A597" s="17" t="s">
        <v>219</v>
      </c>
      <c r="B597" s="18" t="s">
        <v>12</v>
      </c>
      <c r="C597" s="19" t="s">
        <v>2528</v>
      </c>
      <c r="D597" s="20" t="s">
        <v>2529</v>
      </c>
      <c r="E597" s="21" t="s">
        <v>13</v>
      </c>
      <c r="F597" s="20" t="s">
        <v>358</v>
      </c>
      <c r="G597" s="20" t="s">
        <v>2530</v>
      </c>
      <c r="H597" s="20" t="s">
        <v>327</v>
      </c>
      <c r="I597" s="20" t="s">
        <v>189</v>
      </c>
      <c r="J597" s="20" t="s">
        <v>2531</v>
      </c>
      <c r="K597" s="20" t="s">
        <v>2532</v>
      </c>
      <c r="L597" s="22">
        <v>22000.0</v>
      </c>
      <c r="M597" s="23" t="s">
        <v>1304</v>
      </c>
      <c r="N597" s="24">
        <v>7200.0</v>
      </c>
      <c r="O597" s="25">
        <f>sum(L597/N597/100)</f>
        <v>0.03055555556</v>
      </c>
      <c r="P597" s="26">
        <f t="shared" si="156"/>
        <v>14800</v>
      </c>
      <c r="Q597" s="26">
        <f t="shared" si="2"/>
        <v>4800</v>
      </c>
      <c r="R597" s="20"/>
      <c r="S597" s="20"/>
      <c r="T597" s="20"/>
      <c r="U597" s="20"/>
      <c r="V597" s="20"/>
    </row>
    <row r="598" ht="12.75" customHeight="1">
      <c r="A598" s="18" t="s">
        <v>225</v>
      </c>
      <c r="B598" s="21" t="s">
        <v>17</v>
      </c>
      <c r="C598" s="21">
        <v>814.0</v>
      </c>
      <c r="D598" s="20" t="str">
        <f t="shared" ref="D598:D599" si="160">CONCATENATE(A598," x ", G598)</f>
        <v>Sioux Nation (USA) x Kerineya (IRE)</v>
      </c>
      <c r="E598" s="21" t="s">
        <v>11</v>
      </c>
      <c r="F598" s="21" t="s">
        <v>717</v>
      </c>
      <c r="G598" s="21" t="s">
        <v>2533</v>
      </c>
      <c r="H598" s="20"/>
      <c r="I598" s="20"/>
      <c r="J598" s="21" t="s">
        <v>1852</v>
      </c>
      <c r="K598" s="21" t="s">
        <v>1353</v>
      </c>
      <c r="L598" s="37">
        <v>22000.0</v>
      </c>
      <c r="M598" s="20"/>
      <c r="N598" s="26">
        <f>VLOOKUP(A598,'Sale Lots'!$A$2:$N$1084,14)</f>
        <v>27500</v>
      </c>
      <c r="O598" s="25"/>
      <c r="P598" s="26">
        <f t="shared" si="156"/>
        <v>-5500</v>
      </c>
      <c r="Q598" s="26">
        <f t="shared" si="2"/>
        <v>-15500</v>
      </c>
      <c r="R598" s="20"/>
      <c r="S598" s="20"/>
      <c r="T598" s="20"/>
      <c r="U598" s="20"/>
      <c r="V598" s="20"/>
    </row>
    <row r="599" ht="12.75" customHeight="1">
      <c r="A599" s="18" t="s">
        <v>225</v>
      </c>
      <c r="B599" s="21" t="s">
        <v>17</v>
      </c>
      <c r="C599" s="21">
        <v>861.0</v>
      </c>
      <c r="D599" s="20" t="str">
        <f t="shared" si="160"/>
        <v>Sioux Nation (USA) x Marthamydear (USA)</v>
      </c>
      <c r="E599" s="21" t="s">
        <v>11</v>
      </c>
      <c r="F599" s="21" t="s">
        <v>853</v>
      </c>
      <c r="G599" s="21" t="s">
        <v>2534</v>
      </c>
      <c r="H599" s="20"/>
      <c r="I599" s="20"/>
      <c r="J599" s="21" t="s">
        <v>2354</v>
      </c>
      <c r="K599" s="21" t="s">
        <v>2535</v>
      </c>
      <c r="L599" s="37">
        <v>22000.0</v>
      </c>
      <c r="M599" s="20"/>
      <c r="N599" s="26">
        <f>VLOOKUP(A599,'Sale Lots'!$A$2:$N$1084,14)</f>
        <v>27500</v>
      </c>
      <c r="O599" s="25"/>
      <c r="P599" s="26">
        <f t="shared" si="156"/>
        <v>-5500</v>
      </c>
      <c r="Q599" s="26">
        <f t="shared" si="2"/>
        <v>-15500</v>
      </c>
      <c r="R599" s="20"/>
      <c r="S599" s="20"/>
      <c r="T599" s="20"/>
      <c r="U599" s="20"/>
      <c r="V599" s="20"/>
    </row>
    <row r="600" ht="12.75" customHeight="1">
      <c r="A600" s="17" t="s">
        <v>235</v>
      </c>
      <c r="B600" s="18" t="s">
        <v>12</v>
      </c>
      <c r="C600" s="19" t="s">
        <v>2536</v>
      </c>
      <c r="D600" s="20" t="s">
        <v>2537</v>
      </c>
      <c r="E600" s="21" t="s">
        <v>13</v>
      </c>
      <c r="F600" s="20" t="s">
        <v>311</v>
      </c>
      <c r="G600" s="20" t="s">
        <v>2538</v>
      </c>
      <c r="H600" s="20" t="s">
        <v>328</v>
      </c>
      <c r="I600" s="20" t="s">
        <v>251</v>
      </c>
      <c r="J600" s="20" t="s">
        <v>2153</v>
      </c>
      <c r="K600" s="20" t="s">
        <v>2539</v>
      </c>
      <c r="L600" s="22">
        <v>22000.0</v>
      </c>
      <c r="M600" s="28">
        <v>16000.0</v>
      </c>
      <c r="N600" s="24">
        <v>16000.0</v>
      </c>
      <c r="O600" s="25">
        <f t="shared" ref="O600:O603" si="161">sum(L600/N600/100)</f>
        <v>0.01375</v>
      </c>
      <c r="P600" s="26">
        <f t="shared" si="156"/>
        <v>6000</v>
      </c>
      <c r="Q600" s="26">
        <f t="shared" si="2"/>
        <v>-4000</v>
      </c>
      <c r="R600" s="20"/>
      <c r="S600" s="20"/>
      <c r="T600" s="20"/>
      <c r="U600" s="20"/>
      <c r="V600" s="20"/>
    </row>
    <row r="601" ht="12.75" customHeight="1">
      <c r="A601" s="33" t="s">
        <v>239</v>
      </c>
      <c r="B601" s="21" t="s">
        <v>10</v>
      </c>
      <c r="C601" s="40">
        <v>106.0</v>
      </c>
      <c r="D601" s="21" t="s">
        <v>2540</v>
      </c>
      <c r="E601" s="21" t="s">
        <v>13</v>
      </c>
      <c r="F601" s="35"/>
      <c r="G601" s="21"/>
      <c r="H601" s="21"/>
      <c r="I601" s="21"/>
      <c r="J601" s="21" t="s">
        <v>383</v>
      </c>
      <c r="K601" s="21" t="s">
        <v>1519</v>
      </c>
      <c r="L601" s="41">
        <v>22000.0</v>
      </c>
      <c r="M601" s="20"/>
      <c r="N601" s="24">
        <v>10000.0</v>
      </c>
      <c r="O601" s="25">
        <f t="shared" si="161"/>
        <v>0.022</v>
      </c>
      <c r="P601" s="26">
        <v>12000.0</v>
      </c>
      <c r="Q601" s="26">
        <f t="shared" si="2"/>
        <v>2000</v>
      </c>
      <c r="R601" s="20"/>
      <c r="S601" s="20"/>
      <c r="T601" s="20"/>
      <c r="U601" s="20"/>
      <c r="V601" s="20"/>
    </row>
    <row r="602" ht="12.75" customHeight="1">
      <c r="A602" s="33" t="s">
        <v>239</v>
      </c>
      <c r="B602" s="21" t="s">
        <v>10</v>
      </c>
      <c r="C602" s="39">
        <v>132.0</v>
      </c>
      <c r="D602" s="21" t="s">
        <v>2541</v>
      </c>
      <c r="E602" s="21" t="s">
        <v>13</v>
      </c>
      <c r="F602" s="35"/>
      <c r="G602" s="21"/>
      <c r="H602" s="21"/>
      <c r="I602" s="21"/>
      <c r="J602" s="21" t="s">
        <v>1032</v>
      </c>
      <c r="K602" s="21" t="s">
        <v>1519</v>
      </c>
      <c r="L602" s="41">
        <v>22000.0</v>
      </c>
      <c r="M602" s="20"/>
      <c r="N602" s="24">
        <v>10000.0</v>
      </c>
      <c r="O602" s="25">
        <f t="shared" si="161"/>
        <v>0.022</v>
      </c>
      <c r="P602" s="26">
        <v>12000.0</v>
      </c>
      <c r="Q602" s="26">
        <f t="shared" si="2"/>
        <v>2000</v>
      </c>
      <c r="R602" s="20"/>
      <c r="S602" s="20"/>
      <c r="T602" s="20"/>
      <c r="U602" s="20"/>
      <c r="V602" s="20"/>
    </row>
    <row r="603" ht="12.75" customHeight="1">
      <c r="A603" s="17" t="s">
        <v>239</v>
      </c>
      <c r="B603" s="18" t="s">
        <v>12</v>
      </c>
      <c r="C603" s="19" t="s">
        <v>2542</v>
      </c>
      <c r="D603" s="20" t="s">
        <v>2543</v>
      </c>
      <c r="E603" s="21" t="s">
        <v>13</v>
      </c>
      <c r="F603" s="20" t="s">
        <v>422</v>
      </c>
      <c r="G603" s="20" t="s">
        <v>2544</v>
      </c>
      <c r="H603" s="20" t="s">
        <v>347</v>
      </c>
      <c r="I603" s="20" t="s">
        <v>39</v>
      </c>
      <c r="J603" s="20" t="s">
        <v>757</v>
      </c>
      <c r="K603" s="20" t="s">
        <v>2545</v>
      </c>
      <c r="L603" s="22">
        <v>22000.0</v>
      </c>
      <c r="M603" s="28">
        <v>10000.0</v>
      </c>
      <c r="N603" s="24">
        <v>10000.0</v>
      </c>
      <c r="O603" s="25">
        <f t="shared" si="161"/>
        <v>0.022</v>
      </c>
      <c r="P603" s="26">
        <f t="shared" ref="P603:P604" si="162">sum(L603-N603)</f>
        <v>12000</v>
      </c>
      <c r="Q603" s="26">
        <f t="shared" si="2"/>
        <v>2000</v>
      </c>
      <c r="R603" s="20"/>
      <c r="S603" s="20"/>
      <c r="T603" s="20"/>
      <c r="U603" s="20"/>
      <c r="V603" s="20"/>
    </row>
    <row r="604" ht="12.75" customHeight="1">
      <c r="A604" s="18" t="s">
        <v>247</v>
      </c>
      <c r="B604" s="21" t="s">
        <v>17</v>
      </c>
      <c r="C604" s="39">
        <v>739.0</v>
      </c>
      <c r="D604" s="21" t="s">
        <v>2546</v>
      </c>
      <c r="E604" s="21" t="s">
        <v>11</v>
      </c>
      <c r="F604" s="21" t="s">
        <v>853</v>
      </c>
      <c r="G604" s="21" t="s">
        <v>2547</v>
      </c>
      <c r="H604" s="20"/>
      <c r="I604" s="20"/>
      <c r="J604" s="21" t="s">
        <v>1045</v>
      </c>
      <c r="K604" s="21" t="s">
        <v>2548</v>
      </c>
      <c r="L604" s="40">
        <v>22000.0</v>
      </c>
      <c r="M604" s="36"/>
      <c r="N604" s="38">
        <v>7000.0</v>
      </c>
      <c r="O604" s="20"/>
      <c r="P604" s="26">
        <f t="shared" si="162"/>
        <v>15000</v>
      </c>
      <c r="Q604" s="26">
        <f t="shared" si="2"/>
        <v>5000</v>
      </c>
      <c r="R604" s="20"/>
      <c r="S604" s="20"/>
      <c r="T604" s="20"/>
      <c r="U604" s="20"/>
      <c r="V604" s="20"/>
    </row>
    <row r="605" ht="12.75" customHeight="1">
      <c r="A605" s="33" t="s">
        <v>251</v>
      </c>
      <c r="B605" s="21" t="s">
        <v>10</v>
      </c>
      <c r="C605" s="39">
        <v>193.0</v>
      </c>
      <c r="D605" s="21" t="s">
        <v>2549</v>
      </c>
      <c r="E605" s="21" t="s">
        <v>11</v>
      </c>
      <c r="F605" s="35"/>
      <c r="G605" s="21"/>
      <c r="H605" s="21"/>
      <c r="I605" s="21"/>
      <c r="J605" s="21" t="s">
        <v>799</v>
      </c>
      <c r="K605" s="21" t="s">
        <v>2550</v>
      </c>
      <c r="L605" s="41">
        <v>22000.0</v>
      </c>
      <c r="M605" s="20"/>
      <c r="N605" s="24">
        <v>30000.0</v>
      </c>
      <c r="O605" s="25">
        <f t="shared" ref="O605:O607" si="163">sum(L605/N605/100)</f>
        <v>0.007333333333</v>
      </c>
      <c r="P605" s="26">
        <v>-8000.0</v>
      </c>
      <c r="Q605" s="26">
        <f t="shared" si="2"/>
        <v>-18000</v>
      </c>
      <c r="R605" s="20"/>
      <c r="S605" s="20"/>
      <c r="T605" s="20"/>
      <c r="U605" s="20"/>
      <c r="V605" s="20"/>
    </row>
    <row r="606" ht="12.75" customHeight="1">
      <c r="A606" s="17" t="s">
        <v>257</v>
      </c>
      <c r="B606" s="18" t="s">
        <v>14</v>
      </c>
      <c r="C606" s="19" t="s">
        <v>2551</v>
      </c>
      <c r="D606" s="20" t="s">
        <v>2552</v>
      </c>
      <c r="E606" s="21" t="s">
        <v>11</v>
      </c>
      <c r="F606" s="20" t="s">
        <v>311</v>
      </c>
      <c r="G606" s="20" t="s">
        <v>2553</v>
      </c>
      <c r="H606" s="20" t="s">
        <v>328</v>
      </c>
      <c r="I606" s="20" t="s">
        <v>2554</v>
      </c>
      <c r="J606" s="20" t="s">
        <v>1564</v>
      </c>
      <c r="K606" s="20" t="s">
        <v>408</v>
      </c>
      <c r="L606" s="22">
        <v>22000.0</v>
      </c>
      <c r="M606" s="23" t="s">
        <v>540</v>
      </c>
      <c r="N606" s="24">
        <v>10200.0</v>
      </c>
      <c r="O606" s="25">
        <f t="shared" si="163"/>
        <v>0.02156862745</v>
      </c>
      <c r="P606" s="26">
        <f>sum(L606-N606)</f>
        <v>11800</v>
      </c>
      <c r="Q606" s="26">
        <f t="shared" si="2"/>
        <v>1800</v>
      </c>
      <c r="R606" s="20"/>
      <c r="S606" s="20"/>
      <c r="T606" s="20"/>
      <c r="U606" s="20"/>
      <c r="V606" s="20"/>
    </row>
    <row r="607" ht="12.75" customHeight="1">
      <c r="A607" s="33" t="s">
        <v>265</v>
      </c>
      <c r="B607" s="21" t="s">
        <v>17</v>
      </c>
      <c r="C607" s="34">
        <v>590.0</v>
      </c>
      <c r="D607" s="20" t="s">
        <v>2555</v>
      </c>
      <c r="E607" s="21" t="s">
        <v>13</v>
      </c>
      <c r="F607" s="35" t="s">
        <v>697</v>
      </c>
      <c r="G607" s="35" t="s">
        <v>2556</v>
      </c>
      <c r="H607" s="20"/>
      <c r="I607" s="20"/>
      <c r="J607" s="35" t="s">
        <v>1018</v>
      </c>
      <c r="K607" s="35" t="s">
        <v>2440</v>
      </c>
      <c r="L607" s="22">
        <v>22000.0</v>
      </c>
      <c r="M607" s="36"/>
      <c r="N607" s="24">
        <v>12500.0</v>
      </c>
      <c r="O607" s="25">
        <f t="shared" si="163"/>
        <v>0.0176</v>
      </c>
      <c r="P607" s="26">
        <v>3000.0</v>
      </c>
      <c r="Q607" s="26">
        <f t="shared" si="2"/>
        <v>-500</v>
      </c>
      <c r="R607" s="20"/>
      <c r="S607" s="20"/>
      <c r="T607" s="20"/>
      <c r="U607" s="20"/>
      <c r="V607" s="20"/>
    </row>
    <row r="608" ht="12.75" customHeight="1">
      <c r="A608" s="18" t="s">
        <v>277</v>
      </c>
      <c r="B608" s="21" t="s">
        <v>17</v>
      </c>
      <c r="C608" s="21">
        <v>889.0</v>
      </c>
      <c r="D608" s="20" t="str">
        <f t="shared" ref="D608:D609" si="164">CONCATENATE(A608," x ", G608)</f>
        <v>Waldgeist (GB) x Mysilver (FR)</v>
      </c>
      <c r="E608" s="21" t="s">
        <v>11</v>
      </c>
      <c r="F608" s="21" t="s">
        <v>853</v>
      </c>
      <c r="G608" s="21" t="s">
        <v>2557</v>
      </c>
      <c r="H608" s="20"/>
      <c r="I608" s="20"/>
      <c r="J608" s="21" t="s">
        <v>2558</v>
      </c>
      <c r="K608" s="21" t="s">
        <v>2559</v>
      </c>
      <c r="L608" s="37">
        <v>22000.0</v>
      </c>
      <c r="M608" s="20"/>
      <c r="N608" s="24">
        <v>10000.0</v>
      </c>
      <c r="O608" s="25"/>
      <c r="P608" s="26">
        <f t="shared" ref="P608:P622" si="165">sum(L608-N608)</f>
        <v>12000</v>
      </c>
      <c r="Q608" s="26">
        <f t="shared" si="2"/>
        <v>2000</v>
      </c>
      <c r="R608" s="20"/>
      <c r="S608" s="20"/>
      <c r="T608" s="20"/>
      <c r="U608" s="20"/>
      <c r="V608" s="20"/>
    </row>
    <row r="609" ht="12.75" customHeight="1">
      <c r="A609" s="18" t="s">
        <v>281</v>
      </c>
      <c r="B609" s="21" t="s">
        <v>17</v>
      </c>
      <c r="C609" s="21">
        <v>905.0</v>
      </c>
      <c r="D609" s="20" t="str">
        <f t="shared" si="164"/>
        <v>Without Parole (GB) x Olivia Pope (IRE)</v>
      </c>
      <c r="E609" s="21" t="s">
        <v>11</v>
      </c>
      <c r="F609" s="21" t="s">
        <v>717</v>
      </c>
      <c r="G609" s="21" t="s">
        <v>2560</v>
      </c>
      <c r="H609" s="20"/>
      <c r="I609" s="20"/>
      <c r="J609" s="21" t="s">
        <v>865</v>
      </c>
      <c r="K609" s="21" t="s">
        <v>1890</v>
      </c>
      <c r="L609" s="37">
        <v>22000.0</v>
      </c>
      <c r="M609" s="20"/>
      <c r="N609" s="26">
        <f>VLOOKUP(A609,'Sale Lots'!$A$2:$N$1084,14)</f>
        <v>15000</v>
      </c>
      <c r="O609" s="25"/>
      <c r="P609" s="26">
        <f t="shared" si="165"/>
        <v>7000</v>
      </c>
      <c r="Q609" s="26">
        <f t="shared" si="2"/>
        <v>-3000</v>
      </c>
      <c r="R609" s="20"/>
      <c r="S609" s="20"/>
      <c r="T609" s="20"/>
      <c r="U609" s="20"/>
      <c r="V609" s="20"/>
    </row>
    <row r="610" ht="12.75" customHeight="1">
      <c r="A610" s="17" t="s">
        <v>213</v>
      </c>
      <c r="B610" s="18" t="s">
        <v>12</v>
      </c>
      <c r="C610" s="19" t="s">
        <v>2561</v>
      </c>
      <c r="D610" s="20" t="s">
        <v>2562</v>
      </c>
      <c r="E610" s="21" t="s">
        <v>11</v>
      </c>
      <c r="F610" s="20" t="s">
        <v>311</v>
      </c>
      <c r="G610" s="20" t="s">
        <v>2563</v>
      </c>
      <c r="H610" s="20" t="s">
        <v>950</v>
      </c>
      <c r="I610" s="20" t="s">
        <v>157</v>
      </c>
      <c r="J610" s="20" t="s">
        <v>1499</v>
      </c>
      <c r="K610" s="20" t="s">
        <v>343</v>
      </c>
      <c r="L610" s="22">
        <v>22500.0</v>
      </c>
      <c r="M610" s="28">
        <v>25000.0</v>
      </c>
      <c r="N610" s="24">
        <v>25000.0</v>
      </c>
      <c r="O610" s="25">
        <f t="shared" ref="O610:O611" si="166">sum(L610/N610/100)</f>
        <v>0.009</v>
      </c>
      <c r="P610" s="26">
        <f t="shared" si="165"/>
        <v>-2500</v>
      </c>
      <c r="Q610" s="26">
        <f t="shared" si="2"/>
        <v>-12500</v>
      </c>
      <c r="R610" s="20"/>
      <c r="S610" s="20"/>
      <c r="T610" s="20"/>
      <c r="U610" s="20"/>
      <c r="V610" s="20"/>
    </row>
    <row r="611" ht="12.75" customHeight="1">
      <c r="A611" s="17" t="s">
        <v>61</v>
      </c>
      <c r="B611" s="18" t="s">
        <v>12</v>
      </c>
      <c r="C611" s="19" t="s">
        <v>2564</v>
      </c>
      <c r="D611" s="20" t="s">
        <v>2565</v>
      </c>
      <c r="E611" s="21" t="s">
        <v>11</v>
      </c>
      <c r="F611" s="20" t="s">
        <v>311</v>
      </c>
      <c r="G611" s="20" t="s">
        <v>2566</v>
      </c>
      <c r="H611" s="20" t="s">
        <v>459</v>
      </c>
      <c r="I611" s="20" t="s">
        <v>2567</v>
      </c>
      <c r="J611" s="20" t="s">
        <v>673</v>
      </c>
      <c r="K611" s="20" t="s">
        <v>2568</v>
      </c>
      <c r="L611" s="22">
        <v>23000.0</v>
      </c>
      <c r="M611" s="42">
        <v>17500.0</v>
      </c>
      <c r="N611" s="24">
        <v>17000.0</v>
      </c>
      <c r="O611" s="25">
        <f t="shared" si="166"/>
        <v>0.01352941176</v>
      </c>
      <c r="P611" s="26">
        <f t="shared" si="165"/>
        <v>6000</v>
      </c>
      <c r="Q611" s="26">
        <f t="shared" si="2"/>
        <v>-4000</v>
      </c>
      <c r="R611" s="20"/>
      <c r="S611" s="20"/>
      <c r="T611" s="20"/>
      <c r="U611" s="20"/>
      <c r="V611" s="20"/>
    </row>
    <row r="612" ht="12.75" customHeight="1">
      <c r="A612" s="18" t="s">
        <v>73</v>
      </c>
      <c r="B612" s="21" t="s">
        <v>17</v>
      </c>
      <c r="C612" s="21">
        <v>857.0</v>
      </c>
      <c r="D612" s="20" t="str">
        <f>CONCATENATE(A612," x ", G612)</f>
        <v>Dandy Man (IRE) x Maria Ormani (IRE)</v>
      </c>
      <c r="E612" s="21" t="s">
        <v>13</v>
      </c>
      <c r="F612" s="21" t="s">
        <v>717</v>
      </c>
      <c r="G612" s="21" t="s">
        <v>2569</v>
      </c>
      <c r="H612" s="20"/>
      <c r="I612" s="20"/>
      <c r="J612" s="21" t="s">
        <v>624</v>
      </c>
      <c r="K612" s="21" t="s">
        <v>2357</v>
      </c>
      <c r="L612" s="37">
        <v>23000.0</v>
      </c>
      <c r="M612" s="20"/>
      <c r="N612" s="31">
        <v>10000.0</v>
      </c>
      <c r="O612" s="25"/>
      <c r="P612" s="26">
        <f t="shared" si="165"/>
        <v>13000</v>
      </c>
      <c r="Q612" s="26">
        <f t="shared" si="2"/>
        <v>3000</v>
      </c>
      <c r="R612" s="20"/>
      <c r="S612" s="20"/>
      <c r="T612" s="20"/>
      <c r="U612" s="20"/>
      <c r="V612" s="20"/>
    </row>
    <row r="613" ht="12.75" customHeight="1">
      <c r="A613" s="17" t="s">
        <v>73</v>
      </c>
      <c r="B613" s="18" t="s">
        <v>14</v>
      </c>
      <c r="C613" s="19" t="s">
        <v>2570</v>
      </c>
      <c r="D613" s="20" t="s">
        <v>2571</v>
      </c>
      <c r="E613" s="21" t="s">
        <v>13</v>
      </c>
      <c r="F613" s="20" t="s">
        <v>311</v>
      </c>
      <c r="G613" s="20" t="s">
        <v>2572</v>
      </c>
      <c r="H613" s="20" t="s">
        <v>566</v>
      </c>
      <c r="I613" s="20" t="s">
        <v>223</v>
      </c>
      <c r="J613" s="20" t="s">
        <v>1279</v>
      </c>
      <c r="K613" s="20" t="s">
        <v>2573</v>
      </c>
      <c r="L613" s="22">
        <v>23000.0</v>
      </c>
      <c r="M613" s="27">
        <v>10000.0</v>
      </c>
      <c r="N613" s="31">
        <v>10000.0</v>
      </c>
      <c r="O613" s="25">
        <f>sum(L613/N613/100)</f>
        <v>0.023</v>
      </c>
      <c r="P613" s="26">
        <f t="shared" si="165"/>
        <v>13000</v>
      </c>
      <c r="Q613" s="26">
        <f t="shared" si="2"/>
        <v>3000</v>
      </c>
      <c r="R613" s="20"/>
      <c r="S613" s="20"/>
      <c r="T613" s="20"/>
      <c r="U613" s="20"/>
      <c r="V613" s="20"/>
    </row>
    <row r="614" ht="12.75" customHeight="1">
      <c r="A614" s="18" t="s">
        <v>83</v>
      </c>
      <c r="B614" s="21" t="s">
        <v>17</v>
      </c>
      <c r="C614" s="39">
        <v>737.0</v>
      </c>
      <c r="D614" s="21" t="s">
        <v>2574</v>
      </c>
      <c r="E614" s="21" t="s">
        <v>11</v>
      </c>
      <c r="F614" s="21" t="s">
        <v>912</v>
      </c>
      <c r="G614" s="21" t="s">
        <v>2575</v>
      </c>
      <c r="H614" s="20"/>
      <c r="I614" s="20"/>
      <c r="J614" s="21" t="s">
        <v>919</v>
      </c>
      <c r="K614" s="21" t="s">
        <v>1802</v>
      </c>
      <c r="L614" s="40">
        <v>23000.0</v>
      </c>
      <c r="M614" s="36"/>
      <c r="N614" s="26">
        <v>7800.0</v>
      </c>
      <c r="O614" s="20"/>
      <c r="P614" s="26">
        <f t="shared" si="165"/>
        <v>15200</v>
      </c>
      <c r="Q614" s="26">
        <f t="shared" si="2"/>
        <v>5200</v>
      </c>
      <c r="R614" s="20"/>
      <c r="S614" s="20"/>
      <c r="T614" s="20"/>
      <c r="U614" s="20"/>
      <c r="V614" s="20"/>
    </row>
    <row r="615" ht="12.75" customHeight="1">
      <c r="A615" s="17" t="s">
        <v>113</v>
      </c>
      <c r="B615" s="18" t="s">
        <v>12</v>
      </c>
      <c r="C615" s="19" t="s">
        <v>2576</v>
      </c>
      <c r="D615" s="20" t="s">
        <v>2577</v>
      </c>
      <c r="E615" s="21" t="s">
        <v>11</v>
      </c>
      <c r="F615" s="20" t="s">
        <v>311</v>
      </c>
      <c r="G615" s="20" t="s">
        <v>2578</v>
      </c>
      <c r="H615" s="20" t="s">
        <v>459</v>
      </c>
      <c r="I615" s="20" t="s">
        <v>1653</v>
      </c>
      <c r="J615" s="20" t="s">
        <v>322</v>
      </c>
      <c r="K615" s="20" t="s">
        <v>455</v>
      </c>
      <c r="L615" s="22">
        <v>23000.0</v>
      </c>
      <c r="M615" s="28">
        <v>17500.0</v>
      </c>
      <c r="N615" s="24">
        <v>17500.0</v>
      </c>
      <c r="O615" s="25">
        <f t="shared" ref="O615:O620" si="167">sum(L615/N615/100)</f>
        <v>0.01314285714</v>
      </c>
      <c r="P615" s="26">
        <f t="shared" si="165"/>
        <v>5500</v>
      </c>
      <c r="Q615" s="26">
        <f t="shared" si="2"/>
        <v>-4500</v>
      </c>
      <c r="R615" s="20"/>
      <c r="S615" s="20"/>
      <c r="T615" s="20"/>
      <c r="U615" s="20"/>
      <c r="V615" s="20"/>
    </row>
    <row r="616" ht="12.75" customHeight="1">
      <c r="A616" s="17" t="s">
        <v>239</v>
      </c>
      <c r="B616" s="18" t="s">
        <v>12</v>
      </c>
      <c r="C616" s="19" t="s">
        <v>2579</v>
      </c>
      <c r="D616" s="20" t="s">
        <v>2580</v>
      </c>
      <c r="E616" s="21" t="s">
        <v>11</v>
      </c>
      <c r="F616" s="20" t="s">
        <v>358</v>
      </c>
      <c r="G616" s="20" t="s">
        <v>2581</v>
      </c>
      <c r="H616" s="20" t="s">
        <v>347</v>
      </c>
      <c r="I616" s="20" t="s">
        <v>550</v>
      </c>
      <c r="J616" s="20" t="s">
        <v>757</v>
      </c>
      <c r="K616" s="20" t="s">
        <v>2582</v>
      </c>
      <c r="L616" s="22">
        <v>23000.0</v>
      </c>
      <c r="M616" s="28">
        <v>10000.0</v>
      </c>
      <c r="N616" s="24">
        <v>10000.0</v>
      </c>
      <c r="O616" s="25">
        <f t="shared" si="167"/>
        <v>0.023</v>
      </c>
      <c r="P616" s="26">
        <f t="shared" si="165"/>
        <v>13000</v>
      </c>
      <c r="Q616" s="26">
        <f t="shared" si="2"/>
        <v>3000</v>
      </c>
      <c r="R616" s="20"/>
      <c r="S616" s="20"/>
      <c r="T616" s="20"/>
      <c r="U616" s="20"/>
      <c r="V616" s="20"/>
    </row>
    <row r="617" ht="12.75" customHeight="1">
      <c r="A617" s="17" t="s">
        <v>21</v>
      </c>
      <c r="B617" s="18" t="s">
        <v>12</v>
      </c>
      <c r="C617" s="19" t="s">
        <v>2583</v>
      </c>
      <c r="D617" s="20" t="s">
        <v>2584</v>
      </c>
      <c r="E617" s="21" t="s">
        <v>11</v>
      </c>
      <c r="F617" s="20" t="s">
        <v>311</v>
      </c>
      <c r="G617" s="20" t="s">
        <v>2585</v>
      </c>
      <c r="H617" s="20" t="s">
        <v>223</v>
      </c>
      <c r="I617" s="20" t="s">
        <v>1958</v>
      </c>
      <c r="J617" s="20" t="s">
        <v>1756</v>
      </c>
      <c r="K617" s="20" t="s">
        <v>2586</v>
      </c>
      <c r="L617" s="22">
        <v>24000.0</v>
      </c>
      <c r="M617" s="23" t="s">
        <v>443</v>
      </c>
      <c r="N617" s="24">
        <v>12000.0</v>
      </c>
      <c r="O617" s="25">
        <f t="shared" si="167"/>
        <v>0.02</v>
      </c>
      <c r="P617" s="26">
        <f t="shared" si="165"/>
        <v>12000</v>
      </c>
      <c r="Q617" s="26">
        <f t="shared" si="2"/>
        <v>2000</v>
      </c>
      <c r="R617" s="20"/>
      <c r="S617" s="20"/>
      <c r="T617" s="20"/>
      <c r="U617" s="20"/>
      <c r="V617" s="20"/>
    </row>
    <row r="618" ht="12.75" customHeight="1">
      <c r="A618" s="17" t="s">
        <v>29</v>
      </c>
      <c r="B618" s="18" t="s">
        <v>12</v>
      </c>
      <c r="C618" s="19" t="s">
        <v>2587</v>
      </c>
      <c r="D618" s="20" t="s">
        <v>2588</v>
      </c>
      <c r="E618" s="21" t="s">
        <v>13</v>
      </c>
      <c r="F618" s="20" t="s">
        <v>311</v>
      </c>
      <c r="G618" s="20" t="s">
        <v>2589</v>
      </c>
      <c r="H618" s="20" t="s">
        <v>157</v>
      </c>
      <c r="I618" s="20" t="s">
        <v>1680</v>
      </c>
      <c r="J618" s="20" t="s">
        <v>1760</v>
      </c>
      <c r="K618" s="20" t="s">
        <v>2590</v>
      </c>
      <c r="L618" s="22">
        <v>24000.0</v>
      </c>
      <c r="M618" s="23" t="s">
        <v>669</v>
      </c>
      <c r="N618" s="24">
        <v>15000.0</v>
      </c>
      <c r="O618" s="25">
        <f t="shared" si="167"/>
        <v>0.016</v>
      </c>
      <c r="P618" s="26">
        <f t="shared" si="165"/>
        <v>9000</v>
      </c>
      <c r="Q618" s="26">
        <f t="shared" si="2"/>
        <v>-1000</v>
      </c>
      <c r="R618" s="20"/>
      <c r="S618" s="20"/>
      <c r="T618" s="20"/>
      <c r="U618" s="20"/>
      <c r="V618" s="20"/>
    </row>
    <row r="619" ht="12.75" customHeight="1">
      <c r="A619" s="17" t="s">
        <v>41</v>
      </c>
      <c r="B619" s="18" t="s">
        <v>14</v>
      </c>
      <c r="C619" s="19" t="s">
        <v>2591</v>
      </c>
      <c r="D619" s="20" t="s">
        <v>2592</v>
      </c>
      <c r="E619" s="21" t="s">
        <v>13</v>
      </c>
      <c r="F619" s="20" t="s">
        <v>311</v>
      </c>
      <c r="G619" s="20" t="s">
        <v>2593</v>
      </c>
      <c r="H619" s="20" t="s">
        <v>161</v>
      </c>
      <c r="I619" s="20" t="s">
        <v>1731</v>
      </c>
      <c r="J619" s="20" t="s">
        <v>1599</v>
      </c>
      <c r="K619" s="20" t="s">
        <v>1061</v>
      </c>
      <c r="L619" s="22">
        <v>24000.0</v>
      </c>
      <c r="M619" s="23" t="s">
        <v>1224</v>
      </c>
      <c r="N619" s="24">
        <v>6600.0</v>
      </c>
      <c r="O619" s="25">
        <f t="shared" si="167"/>
        <v>0.03636363636</v>
      </c>
      <c r="P619" s="26">
        <f t="shared" si="165"/>
        <v>17400</v>
      </c>
      <c r="Q619" s="26">
        <f t="shared" si="2"/>
        <v>7400</v>
      </c>
      <c r="R619" s="20"/>
      <c r="S619" s="20"/>
      <c r="T619" s="20"/>
      <c r="U619" s="20"/>
      <c r="V619" s="20"/>
    </row>
    <row r="620" ht="12.75" customHeight="1">
      <c r="A620" s="17" t="s">
        <v>47</v>
      </c>
      <c r="B620" s="18" t="s">
        <v>12</v>
      </c>
      <c r="C620" s="19" t="s">
        <v>2594</v>
      </c>
      <c r="D620" s="20" t="s">
        <v>2595</v>
      </c>
      <c r="E620" s="21" t="s">
        <v>11</v>
      </c>
      <c r="F620" s="20" t="s">
        <v>311</v>
      </c>
      <c r="G620" s="20" t="s">
        <v>2596</v>
      </c>
      <c r="H620" s="20" t="s">
        <v>393</v>
      </c>
      <c r="I620" s="20" t="s">
        <v>1273</v>
      </c>
      <c r="J620" s="20" t="s">
        <v>1193</v>
      </c>
      <c r="K620" s="20" t="s">
        <v>379</v>
      </c>
      <c r="L620" s="22">
        <v>24000.0</v>
      </c>
      <c r="M620" s="28">
        <v>7500.0</v>
      </c>
      <c r="N620" s="26">
        <v>7500.0</v>
      </c>
      <c r="O620" s="25">
        <f t="shared" si="167"/>
        <v>0.032</v>
      </c>
      <c r="P620" s="26">
        <f t="shared" si="165"/>
        <v>16500</v>
      </c>
      <c r="Q620" s="26">
        <f t="shared" si="2"/>
        <v>6500</v>
      </c>
      <c r="R620" s="20"/>
      <c r="S620" s="20"/>
      <c r="T620" s="20"/>
      <c r="U620" s="20"/>
      <c r="V620" s="20"/>
    </row>
    <row r="621" ht="12.75" customHeight="1">
      <c r="A621" s="18" t="s">
        <v>67</v>
      </c>
      <c r="B621" s="21" t="s">
        <v>17</v>
      </c>
      <c r="C621" s="39">
        <v>770.0</v>
      </c>
      <c r="D621" s="21" t="s">
        <v>2597</v>
      </c>
      <c r="E621" s="21" t="s">
        <v>13</v>
      </c>
      <c r="F621" s="21" t="s">
        <v>311</v>
      </c>
      <c r="G621" s="21" t="s">
        <v>2598</v>
      </c>
      <c r="H621" s="20"/>
      <c r="I621" s="20"/>
      <c r="J621" s="21" t="s">
        <v>2599</v>
      </c>
      <c r="K621" s="21" t="s">
        <v>1519</v>
      </c>
      <c r="L621" s="40">
        <v>24000.0</v>
      </c>
      <c r="M621" s="36"/>
      <c r="N621" s="24">
        <v>12500.0</v>
      </c>
      <c r="O621" s="20"/>
      <c r="P621" s="26">
        <f t="shared" si="165"/>
        <v>11500</v>
      </c>
      <c r="Q621" s="26">
        <f t="shared" si="2"/>
        <v>1500</v>
      </c>
      <c r="R621" s="20"/>
      <c r="S621" s="20"/>
      <c r="T621" s="20"/>
      <c r="U621" s="20"/>
      <c r="V621" s="20"/>
    </row>
    <row r="622" ht="12.75" customHeight="1">
      <c r="A622" s="18" t="s">
        <v>69</v>
      </c>
      <c r="B622" s="21" t="s">
        <v>17</v>
      </c>
      <c r="C622" s="21">
        <v>904.0</v>
      </c>
      <c r="D622" s="20" t="str">
        <f>CONCATENATE(A622," x ", G622)</f>
        <v>Coulsty (IRE) x Ocean Myth (GB)</v>
      </c>
      <c r="E622" s="21" t="s">
        <v>11</v>
      </c>
      <c r="F622" s="21" t="s">
        <v>717</v>
      </c>
      <c r="G622" s="21" t="s">
        <v>2600</v>
      </c>
      <c r="H622" s="20"/>
      <c r="I622" s="20"/>
      <c r="J622" s="21" t="s">
        <v>1039</v>
      </c>
      <c r="K622" s="21" t="s">
        <v>2601</v>
      </c>
      <c r="L622" s="37">
        <v>24000.0</v>
      </c>
      <c r="M622" s="20"/>
      <c r="N622" s="26">
        <v>5500.0</v>
      </c>
      <c r="O622" s="25"/>
      <c r="P622" s="26">
        <f t="shared" si="165"/>
        <v>18500</v>
      </c>
      <c r="Q622" s="26">
        <f t="shared" si="2"/>
        <v>8500</v>
      </c>
      <c r="R622" s="20"/>
      <c r="S622" s="20"/>
      <c r="T622" s="20"/>
      <c r="U622" s="20"/>
      <c r="V622" s="20"/>
    </row>
    <row r="623" ht="12.75" customHeight="1">
      <c r="A623" s="33" t="s">
        <v>137</v>
      </c>
      <c r="B623" s="21" t="s">
        <v>17</v>
      </c>
      <c r="C623" s="34">
        <v>672.0</v>
      </c>
      <c r="D623" s="20" t="s">
        <v>2602</v>
      </c>
      <c r="E623" s="21" t="s">
        <v>13</v>
      </c>
      <c r="F623" s="35" t="s">
        <v>311</v>
      </c>
      <c r="G623" s="35" t="s">
        <v>2603</v>
      </c>
      <c r="H623" s="20"/>
      <c r="I623" s="20"/>
      <c r="J623" s="35" t="s">
        <v>2604</v>
      </c>
      <c r="K623" s="35" t="s">
        <v>989</v>
      </c>
      <c r="L623" s="22">
        <v>24000.0</v>
      </c>
      <c r="M623" s="36"/>
      <c r="N623" s="26">
        <v>5000.0</v>
      </c>
      <c r="O623" s="25">
        <f t="shared" ref="O623:O624" si="168">sum(L623/N623/100)</f>
        <v>0.048</v>
      </c>
      <c r="P623" s="26">
        <v>3000.0</v>
      </c>
      <c r="Q623" s="26">
        <f t="shared" si="2"/>
        <v>9000</v>
      </c>
      <c r="R623" s="20"/>
      <c r="S623" s="20"/>
      <c r="T623" s="20"/>
      <c r="U623" s="20"/>
      <c r="V623" s="20"/>
    </row>
    <row r="624" ht="12.75" customHeight="1">
      <c r="A624" s="17" t="s">
        <v>141</v>
      </c>
      <c r="B624" s="18" t="s">
        <v>12</v>
      </c>
      <c r="C624" s="19" t="s">
        <v>2605</v>
      </c>
      <c r="D624" s="20" t="s">
        <v>2606</v>
      </c>
      <c r="E624" s="21" t="s">
        <v>13</v>
      </c>
      <c r="F624" s="20" t="s">
        <v>311</v>
      </c>
      <c r="G624" s="20" t="s">
        <v>2607</v>
      </c>
      <c r="H624" s="20" t="s">
        <v>1823</v>
      </c>
      <c r="I624" s="20" t="s">
        <v>466</v>
      </c>
      <c r="J624" s="20" t="s">
        <v>2043</v>
      </c>
      <c r="K624" s="20" t="s">
        <v>2608</v>
      </c>
      <c r="L624" s="22">
        <v>24000.0</v>
      </c>
      <c r="M624" s="28" t="s">
        <v>1826</v>
      </c>
      <c r="N624" s="24">
        <v>60000.0</v>
      </c>
      <c r="O624" s="25">
        <f t="shared" si="168"/>
        <v>0.004</v>
      </c>
      <c r="P624" s="26">
        <f t="shared" ref="P624:P626" si="169">sum(L624-N624)</f>
        <v>-36000</v>
      </c>
      <c r="Q624" s="26">
        <f t="shared" si="2"/>
        <v>-46000</v>
      </c>
      <c r="R624" s="20"/>
      <c r="S624" s="20"/>
      <c r="T624" s="20"/>
      <c r="U624" s="20"/>
      <c r="V624" s="20"/>
    </row>
    <row r="625" ht="12.75" customHeight="1">
      <c r="A625" s="18" t="s">
        <v>147</v>
      </c>
      <c r="B625" s="21" t="s">
        <v>17</v>
      </c>
      <c r="C625" s="21">
        <v>866.0</v>
      </c>
      <c r="D625" s="20" t="str">
        <f>CONCATENATE(A625," x ", G625)</f>
        <v>Kameko (USA) x Melissa Jane (GB)</v>
      </c>
      <c r="E625" s="21" t="s">
        <v>11</v>
      </c>
      <c r="F625" s="21" t="s">
        <v>717</v>
      </c>
      <c r="G625" s="21" t="s">
        <v>2609</v>
      </c>
      <c r="H625" s="20"/>
      <c r="I625" s="20"/>
      <c r="J625" s="21" t="s">
        <v>959</v>
      </c>
      <c r="K625" s="21" t="s">
        <v>2060</v>
      </c>
      <c r="L625" s="37">
        <v>24000.0</v>
      </c>
      <c r="M625" s="20"/>
      <c r="N625" s="24">
        <v>18000.0</v>
      </c>
      <c r="O625" s="25"/>
      <c r="P625" s="26">
        <f t="shared" si="169"/>
        <v>6000</v>
      </c>
      <c r="Q625" s="26">
        <f t="shared" si="2"/>
        <v>-4000</v>
      </c>
      <c r="R625" s="20"/>
      <c r="S625" s="20"/>
      <c r="T625" s="20"/>
      <c r="U625" s="20"/>
      <c r="V625" s="20"/>
    </row>
    <row r="626" ht="12.75" customHeight="1">
      <c r="A626" s="17" t="s">
        <v>165</v>
      </c>
      <c r="B626" s="18" t="s">
        <v>12</v>
      </c>
      <c r="C626" s="19" t="s">
        <v>2610</v>
      </c>
      <c r="D626" s="20" t="s">
        <v>2611</v>
      </c>
      <c r="E626" s="21" t="s">
        <v>13</v>
      </c>
      <c r="F626" s="20" t="s">
        <v>311</v>
      </c>
      <c r="G626" s="20" t="s">
        <v>2612</v>
      </c>
      <c r="H626" s="20" t="s">
        <v>161</v>
      </c>
      <c r="I626" s="20" t="s">
        <v>509</v>
      </c>
      <c r="J626" s="20" t="s">
        <v>407</v>
      </c>
      <c r="K626" s="20" t="s">
        <v>870</v>
      </c>
      <c r="L626" s="22">
        <v>24000.0</v>
      </c>
      <c r="M626" s="28">
        <v>12500.0</v>
      </c>
      <c r="N626" s="24">
        <v>12500.0</v>
      </c>
      <c r="O626" s="25">
        <f t="shared" ref="O626:O641" si="170">sum(L626/N626/100)</f>
        <v>0.0192</v>
      </c>
      <c r="P626" s="26">
        <f t="shared" si="169"/>
        <v>11500</v>
      </c>
      <c r="Q626" s="26">
        <f t="shared" si="2"/>
        <v>1500</v>
      </c>
      <c r="R626" s="20"/>
      <c r="S626" s="20"/>
      <c r="T626" s="20"/>
      <c r="U626" s="20"/>
      <c r="V626" s="20"/>
    </row>
    <row r="627" ht="12.75" customHeight="1">
      <c r="A627" s="18" t="s">
        <v>181</v>
      </c>
      <c r="B627" s="21" t="s">
        <v>10</v>
      </c>
      <c r="C627" s="39">
        <v>508.0</v>
      </c>
      <c r="D627" s="21" t="s">
        <v>2613</v>
      </c>
      <c r="E627" s="21" t="s">
        <v>13</v>
      </c>
      <c r="F627" s="20"/>
      <c r="G627" s="20"/>
      <c r="H627" s="20"/>
      <c r="I627" s="20"/>
      <c r="J627" s="21" t="s">
        <v>1564</v>
      </c>
      <c r="K627" s="21" t="s">
        <v>2614</v>
      </c>
      <c r="L627" s="22">
        <v>24000.0</v>
      </c>
      <c r="M627" s="36"/>
      <c r="N627" s="26">
        <v>75000.0</v>
      </c>
      <c r="O627" s="25">
        <f t="shared" si="170"/>
        <v>0.0032</v>
      </c>
      <c r="P627" s="26">
        <v>-51000.0</v>
      </c>
      <c r="Q627" s="26">
        <f t="shared" si="2"/>
        <v>-61000</v>
      </c>
      <c r="R627" s="20"/>
      <c r="S627" s="20"/>
      <c r="T627" s="20"/>
      <c r="U627" s="20"/>
      <c r="V627" s="20"/>
    </row>
    <row r="628" ht="12.75" customHeight="1">
      <c r="A628" s="17" t="s">
        <v>219</v>
      </c>
      <c r="B628" s="18" t="s">
        <v>14</v>
      </c>
      <c r="C628" s="19" t="s">
        <v>2615</v>
      </c>
      <c r="D628" s="20" t="s">
        <v>2616</v>
      </c>
      <c r="E628" s="21" t="s">
        <v>11</v>
      </c>
      <c r="F628" s="20" t="s">
        <v>311</v>
      </c>
      <c r="G628" s="20" t="s">
        <v>2617</v>
      </c>
      <c r="H628" s="20" t="s">
        <v>327</v>
      </c>
      <c r="I628" s="20" t="s">
        <v>537</v>
      </c>
      <c r="J628" s="20" t="s">
        <v>2618</v>
      </c>
      <c r="K628" s="20" t="s">
        <v>1500</v>
      </c>
      <c r="L628" s="22">
        <v>24000.0</v>
      </c>
      <c r="M628" s="23" t="s">
        <v>1304</v>
      </c>
      <c r="N628" s="24">
        <v>7200.0</v>
      </c>
      <c r="O628" s="25">
        <f t="shared" si="170"/>
        <v>0.03333333333</v>
      </c>
      <c r="P628" s="26">
        <f t="shared" ref="P628:P632" si="171">sum(L628-N628)</f>
        <v>16800</v>
      </c>
      <c r="Q628" s="26">
        <f t="shared" si="2"/>
        <v>6800</v>
      </c>
      <c r="R628" s="20"/>
      <c r="S628" s="20"/>
      <c r="T628" s="20"/>
      <c r="U628" s="20"/>
      <c r="V628" s="20"/>
    </row>
    <row r="629" ht="12.75" customHeight="1">
      <c r="A629" s="17" t="s">
        <v>225</v>
      </c>
      <c r="B629" s="18" t="s">
        <v>12</v>
      </c>
      <c r="C629" s="19" t="s">
        <v>2619</v>
      </c>
      <c r="D629" s="20" t="s">
        <v>2620</v>
      </c>
      <c r="E629" s="21" t="s">
        <v>11</v>
      </c>
      <c r="F629" s="20" t="s">
        <v>311</v>
      </c>
      <c r="G629" s="20" t="s">
        <v>2621</v>
      </c>
      <c r="H629" s="20" t="s">
        <v>327</v>
      </c>
      <c r="I629" s="20" t="s">
        <v>690</v>
      </c>
      <c r="J629" s="20" t="s">
        <v>1499</v>
      </c>
      <c r="K629" s="20" t="s">
        <v>1338</v>
      </c>
      <c r="L629" s="22">
        <v>24000.0</v>
      </c>
      <c r="M629" s="28">
        <v>27500.0</v>
      </c>
      <c r="N629" s="24">
        <v>27500.0</v>
      </c>
      <c r="O629" s="25">
        <f t="shared" si="170"/>
        <v>0.008727272727</v>
      </c>
      <c r="P629" s="26">
        <f t="shared" si="171"/>
        <v>-3500</v>
      </c>
      <c r="Q629" s="26">
        <f t="shared" si="2"/>
        <v>-13500</v>
      </c>
      <c r="R629" s="20"/>
      <c r="S629" s="20"/>
      <c r="T629" s="20"/>
      <c r="U629" s="20"/>
      <c r="V629" s="20"/>
    </row>
    <row r="630" ht="12.75" customHeight="1">
      <c r="A630" s="17" t="s">
        <v>225</v>
      </c>
      <c r="B630" s="18" t="s">
        <v>12</v>
      </c>
      <c r="C630" s="19" t="s">
        <v>2622</v>
      </c>
      <c r="D630" s="20" t="s">
        <v>2623</v>
      </c>
      <c r="E630" s="21" t="s">
        <v>13</v>
      </c>
      <c r="F630" s="20" t="s">
        <v>311</v>
      </c>
      <c r="G630" s="20" t="s">
        <v>2624</v>
      </c>
      <c r="H630" s="20" t="s">
        <v>327</v>
      </c>
      <c r="I630" s="20" t="s">
        <v>79</v>
      </c>
      <c r="J630" s="20" t="s">
        <v>919</v>
      </c>
      <c r="K630" s="20" t="s">
        <v>695</v>
      </c>
      <c r="L630" s="22">
        <v>24000.0</v>
      </c>
      <c r="M630" s="28">
        <v>27500.0</v>
      </c>
      <c r="N630" s="24">
        <v>27500.0</v>
      </c>
      <c r="O630" s="25">
        <f t="shared" si="170"/>
        <v>0.008727272727</v>
      </c>
      <c r="P630" s="26">
        <f t="shared" si="171"/>
        <v>-3500</v>
      </c>
      <c r="Q630" s="26">
        <f t="shared" si="2"/>
        <v>-13500</v>
      </c>
      <c r="R630" s="20"/>
      <c r="S630" s="20"/>
      <c r="T630" s="20"/>
      <c r="U630" s="20"/>
      <c r="V630" s="20"/>
    </row>
    <row r="631" ht="12.75" customHeight="1">
      <c r="A631" s="17" t="s">
        <v>239</v>
      </c>
      <c r="B631" s="18" t="s">
        <v>12</v>
      </c>
      <c r="C631" s="19" t="s">
        <v>2625</v>
      </c>
      <c r="D631" s="20" t="s">
        <v>2626</v>
      </c>
      <c r="E631" s="21" t="s">
        <v>13</v>
      </c>
      <c r="F631" s="20" t="s">
        <v>311</v>
      </c>
      <c r="G631" s="20" t="s">
        <v>2627</v>
      </c>
      <c r="H631" s="20" t="s">
        <v>347</v>
      </c>
      <c r="I631" s="20" t="s">
        <v>2628</v>
      </c>
      <c r="J631" s="20" t="s">
        <v>1337</v>
      </c>
      <c r="K631" s="20" t="s">
        <v>2629</v>
      </c>
      <c r="L631" s="22">
        <v>24000.0</v>
      </c>
      <c r="M631" s="28">
        <v>10000.0</v>
      </c>
      <c r="N631" s="24">
        <v>10000.0</v>
      </c>
      <c r="O631" s="25">
        <f t="shared" si="170"/>
        <v>0.024</v>
      </c>
      <c r="P631" s="26">
        <f t="shared" si="171"/>
        <v>14000</v>
      </c>
      <c r="Q631" s="26">
        <f t="shared" si="2"/>
        <v>4000</v>
      </c>
      <c r="R631" s="20"/>
      <c r="S631" s="20"/>
      <c r="T631" s="20"/>
      <c r="U631" s="20"/>
      <c r="V631" s="20"/>
    </row>
    <row r="632" ht="12.75" customHeight="1">
      <c r="A632" s="17" t="s">
        <v>239</v>
      </c>
      <c r="B632" s="18" t="s">
        <v>12</v>
      </c>
      <c r="C632" s="19" t="s">
        <v>2630</v>
      </c>
      <c r="D632" s="20" t="s">
        <v>2631</v>
      </c>
      <c r="E632" s="21" t="s">
        <v>11</v>
      </c>
      <c r="F632" s="20" t="s">
        <v>358</v>
      </c>
      <c r="G632" s="20" t="s">
        <v>2632</v>
      </c>
      <c r="H632" s="20" t="s">
        <v>347</v>
      </c>
      <c r="I632" s="20" t="s">
        <v>2633</v>
      </c>
      <c r="J632" s="20" t="s">
        <v>757</v>
      </c>
      <c r="K632" s="20" t="s">
        <v>686</v>
      </c>
      <c r="L632" s="22">
        <v>24000.0</v>
      </c>
      <c r="M632" s="28">
        <v>10000.0</v>
      </c>
      <c r="N632" s="24">
        <v>10000.0</v>
      </c>
      <c r="O632" s="25">
        <f t="shared" si="170"/>
        <v>0.024</v>
      </c>
      <c r="P632" s="26">
        <f t="shared" si="171"/>
        <v>14000</v>
      </c>
      <c r="Q632" s="26">
        <f t="shared" si="2"/>
        <v>4000</v>
      </c>
      <c r="R632" s="20"/>
      <c r="S632" s="20"/>
      <c r="T632" s="20"/>
      <c r="U632" s="20"/>
      <c r="V632" s="20"/>
    </row>
    <row r="633" ht="12.75" customHeight="1">
      <c r="A633" s="33" t="s">
        <v>269</v>
      </c>
      <c r="B633" s="21" t="s">
        <v>10</v>
      </c>
      <c r="C633" s="39">
        <v>205.0</v>
      </c>
      <c r="D633" s="21" t="s">
        <v>2634</v>
      </c>
      <c r="E633" s="21" t="s">
        <v>11</v>
      </c>
      <c r="F633" s="35"/>
      <c r="G633" s="21"/>
      <c r="H633" s="21"/>
      <c r="I633" s="21"/>
      <c r="J633" s="21" t="s">
        <v>2635</v>
      </c>
      <c r="K633" s="21" t="s">
        <v>2636</v>
      </c>
      <c r="L633" s="41">
        <v>24000.0</v>
      </c>
      <c r="M633" s="20"/>
      <c r="N633" s="24">
        <v>10800.0</v>
      </c>
      <c r="O633" s="25">
        <f t="shared" si="170"/>
        <v>0.02222222222</v>
      </c>
      <c r="P633" s="26">
        <v>13200.0</v>
      </c>
      <c r="Q633" s="26">
        <f t="shared" si="2"/>
        <v>3200</v>
      </c>
      <c r="R633" s="20"/>
      <c r="S633" s="20"/>
      <c r="T633" s="20"/>
      <c r="U633" s="20"/>
      <c r="V633" s="20"/>
    </row>
    <row r="634" ht="12.75" customHeight="1">
      <c r="A634" s="17" t="s">
        <v>23</v>
      </c>
      <c r="B634" s="18" t="s">
        <v>12</v>
      </c>
      <c r="C634" s="19" t="s">
        <v>2637</v>
      </c>
      <c r="D634" s="20" t="s">
        <v>2638</v>
      </c>
      <c r="E634" s="21" t="s">
        <v>11</v>
      </c>
      <c r="F634" s="20" t="s">
        <v>311</v>
      </c>
      <c r="G634" s="20" t="s">
        <v>2639</v>
      </c>
      <c r="H634" s="20" t="s">
        <v>223</v>
      </c>
      <c r="I634" s="20" t="s">
        <v>2640</v>
      </c>
      <c r="J634" s="20" t="s">
        <v>1353</v>
      </c>
      <c r="K634" s="20" t="s">
        <v>2641</v>
      </c>
      <c r="L634" s="22">
        <v>25000.0</v>
      </c>
      <c r="M634" s="28">
        <v>5000.0</v>
      </c>
      <c r="N634" s="24">
        <v>5000.0</v>
      </c>
      <c r="O634" s="25">
        <f t="shared" si="170"/>
        <v>0.05</v>
      </c>
      <c r="P634" s="26">
        <f t="shared" ref="P634:P636" si="172">sum(L634-N634)</f>
        <v>20000</v>
      </c>
      <c r="Q634" s="26">
        <f t="shared" si="2"/>
        <v>10000</v>
      </c>
      <c r="R634" s="20"/>
      <c r="S634" s="20"/>
      <c r="T634" s="20"/>
      <c r="U634" s="20"/>
      <c r="V634" s="20"/>
    </row>
    <row r="635" ht="12.75" customHeight="1">
      <c r="A635" s="17" t="s">
        <v>33</v>
      </c>
      <c r="B635" s="18" t="s">
        <v>12</v>
      </c>
      <c r="C635" s="19" t="s">
        <v>2642</v>
      </c>
      <c r="D635" s="20" t="s">
        <v>2643</v>
      </c>
      <c r="E635" s="21" t="s">
        <v>13</v>
      </c>
      <c r="F635" s="20" t="s">
        <v>311</v>
      </c>
      <c r="G635" s="20" t="s">
        <v>2644</v>
      </c>
      <c r="H635" s="20" t="s">
        <v>459</v>
      </c>
      <c r="I635" s="20" t="s">
        <v>467</v>
      </c>
      <c r="J635" s="20" t="s">
        <v>1564</v>
      </c>
      <c r="K635" s="20" t="s">
        <v>743</v>
      </c>
      <c r="L635" s="22">
        <v>25000.0</v>
      </c>
      <c r="M635" s="28">
        <v>17500.0</v>
      </c>
      <c r="N635" s="24">
        <v>17500.0</v>
      </c>
      <c r="O635" s="25">
        <f t="shared" si="170"/>
        <v>0.01428571429</v>
      </c>
      <c r="P635" s="26">
        <f t="shared" si="172"/>
        <v>7500</v>
      </c>
      <c r="Q635" s="26">
        <f t="shared" si="2"/>
        <v>-2500</v>
      </c>
      <c r="R635" s="20"/>
      <c r="S635" s="20"/>
      <c r="T635" s="20"/>
      <c r="U635" s="20"/>
      <c r="V635" s="20"/>
    </row>
    <row r="636" ht="12.75" customHeight="1">
      <c r="A636" s="17" t="s">
        <v>73</v>
      </c>
      <c r="B636" s="18" t="s">
        <v>14</v>
      </c>
      <c r="C636" s="19" t="s">
        <v>2645</v>
      </c>
      <c r="D636" s="20" t="s">
        <v>2646</v>
      </c>
      <c r="E636" s="21" t="s">
        <v>11</v>
      </c>
      <c r="F636" s="20" t="s">
        <v>311</v>
      </c>
      <c r="G636" s="20" t="s">
        <v>2647</v>
      </c>
      <c r="H636" s="20" t="s">
        <v>566</v>
      </c>
      <c r="I636" s="20" t="s">
        <v>597</v>
      </c>
      <c r="J636" s="20" t="s">
        <v>551</v>
      </c>
      <c r="K636" s="20" t="s">
        <v>1354</v>
      </c>
      <c r="L636" s="22">
        <v>25000.0</v>
      </c>
      <c r="M636" s="27">
        <v>10000.0</v>
      </c>
      <c r="N636" s="31">
        <v>10000.0</v>
      </c>
      <c r="O636" s="25">
        <f t="shared" si="170"/>
        <v>0.025</v>
      </c>
      <c r="P636" s="26">
        <f t="shared" si="172"/>
        <v>15000</v>
      </c>
      <c r="Q636" s="26">
        <f t="shared" si="2"/>
        <v>5000</v>
      </c>
      <c r="R636" s="20"/>
      <c r="S636" s="20"/>
      <c r="T636" s="20"/>
      <c r="U636" s="20"/>
      <c r="V636" s="20"/>
    </row>
    <row r="637" ht="12.75" customHeight="1">
      <c r="A637" s="33" t="s">
        <v>75</v>
      </c>
      <c r="B637" s="21" t="s">
        <v>17</v>
      </c>
      <c r="C637" s="34">
        <v>570.0</v>
      </c>
      <c r="D637" s="20" t="s">
        <v>2648</v>
      </c>
      <c r="E637" s="21" t="s">
        <v>11</v>
      </c>
      <c r="F637" s="35" t="s">
        <v>721</v>
      </c>
      <c r="G637" s="35" t="s">
        <v>2649</v>
      </c>
      <c r="H637" s="20"/>
      <c r="I637" s="20"/>
      <c r="J637" s="35" t="s">
        <v>1279</v>
      </c>
      <c r="K637" s="35" t="s">
        <v>2326</v>
      </c>
      <c r="L637" s="22">
        <v>25000.0</v>
      </c>
      <c r="M637" s="36"/>
      <c r="N637" s="31">
        <v>10000.0</v>
      </c>
      <c r="O637" s="25">
        <f t="shared" si="170"/>
        <v>0.025</v>
      </c>
      <c r="P637" s="26">
        <v>3000.0</v>
      </c>
      <c r="Q637" s="26">
        <f t="shared" si="2"/>
        <v>5000</v>
      </c>
      <c r="R637" s="20"/>
      <c r="S637" s="20"/>
      <c r="T637" s="20"/>
      <c r="U637" s="20"/>
      <c r="V637" s="20"/>
    </row>
    <row r="638" ht="12.75" customHeight="1">
      <c r="A638" s="17" t="s">
        <v>105</v>
      </c>
      <c r="B638" s="18" t="s">
        <v>12</v>
      </c>
      <c r="C638" s="19" t="s">
        <v>2650</v>
      </c>
      <c r="D638" s="20" t="s">
        <v>2651</v>
      </c>
      <c r="E638" s="21" t="s">
        <v>11</v>
      </c>
      <c r="F638" s="20" t="s">
        <v>311</v>
      </c>
      <c r="G638" s="20" t="s">
        <v>2652</v>
      </c>
      <c r="H638" s="20" t="s">
        <v>33</v>
      </c>
      <c r="I638" s="20" t="s">
        <v>459</v>
      </c>
      <c r="J638" s="20" t="s">
        <v>924</v>
      </c>
      <c r="K638" s="20" t="s">
        <v>2653</v>
      </c>
      <c r="L638" s="22">
        <v>25000.0</v>
      </c>
      <c r="M638" s="28">
        <v>3000.0</v>
      </c>
      <c r="N638" s="24">
        <v>3000.0</v>
      </c>
      <c r="O638" s="25">
        <f t="shared" si="170"/>
        <v>0.08333333333</v>
      </c>
      <c r="P638" s="26">
        <f t="shared" ref="P638:P644" si="173">sum(L638-N638)</f>
        <v>22000</v>
      </c>
      <c r="Q638" s="26">
        <f t="shared" si="2"/>
        <v>12000</v>
      </c>
      <c r="R638" s="20"/>
      <c r="S638" s="20"/>
      <c r="T638" s="20"/>
      <c r="U638" s="20"/>
      <c r="V638" s="20"/>
    </row>
    <row r="639" ht="12.75" customHeight="1">
      <c r="A639" s="17" t="s">
        <v>109</v>
      </c>
      <c r="B639" s="18" t="s">
        <v>14</v>
      </c>
      <c r="C639" s="19" t="s">
        <v>2654</v>
      </c>
      <c r="D639" s="20" t="s">
        <v>2655</v>
      </c>
      <c r="E639" s="21" t="s">
        <v>13</v>
      </c>
      <c r="F639" s="20" t="s">
        <v>311</v>
      </c>
      <c r="G639" s="20" t="s">
        <v>2656</v>
      </c>
      <c r="H639" s="20" t="s">
        <v>459</v>
      </c>
      <c r="I639" s="20" t="s">
        <v>2657</v>
      </c>
      <c r="J639" s="20" t="s">
        <v>407</v>
      </c>
      <c r="K639" s="20" t="s">
        <v>743</v>
      </c>
      <c r="L639" s="22">
        <v>25000.0</v>
      </c>
      <c r="M639" s="28">
        <v>30000.0</v>
      </c>
      <c r="N639" s="24">
        <v>30000.0</v>
      </c>
      <c r="O639" s="25">
        <f t="shared" si="170"/>
        <v>0.008333333333</v>
      </c>
      <c r="P639" s="26">
        <f t="shared" si="173"/>
        <v>-5000</v>
      </c>
      <c r="Q639" s="26">
        <f t="shared" si="2"/>
        <v>-15000</v>
      </c>
      <c r="R639" s="20"/>
      <c r="S639" s="20"/>
      <c r="T639" s="20"/>
      <c r="U639" s="20"/>
      <c r="V639" s="20"/>
    </row>
    <row r="640" ht="12.75" customHeight="1">
      <c r="A640" s="17" t="s">
        <v>137</v>
      </c>
      <c r="B640" s="18" t="s">
        <v>12</v>
      </c>
      <c r="C640" s="19" t="s">
        <v>2658</v>
      </c>
      <c r="D640" s="20" t="s">
        <v>2659</v>
      </c>
      <c r="E640" s="21" t="s">
        <v>13</v>
      </c>
      <c r="F640" s="20" t="s">
        <v>311</v>
      </c>
      <c r="G640" s="20" t="s">
        <v>2660</v>
      </c>
      <c r="H640" s="20" t="s">
        <v>141</v>
      </c>
      <c r="I640" s="20" t="s">
        <v>1523</v>
      </c>
      <c r="J640" s="20" t="s">
        <v>804</v>
      </c>
      <c r="K640" s="20" t="s">
        <v>1788</v>
      </c>
      <c r="L640" s="22">
        <v>25000.0</v>
      </c>
      <c r="M640" s="28">
        <v>5000.0</v>
      </c>
      <c r="N640" s="24">
        <v>5000.0</v>
      </c>
      <c r="O640" s="25">
        <f t="shared" si="170"/>
        <v>0.05</v>
      </c>
      <c r="P640" s="26">
        <f t="shared" si="173"/>
        <v>20000</v>
      </c>
      <c r="Q640" s="26">
        <f t="shared" si="2"/>
        <v>10000</v>
      </c>
      <c r="R640" s="20"/>
      <c r="S640" s="20"/>
      <c r="T640" s="20"/>
      <c r="U640" s="20"/>
      <c r="V640" s="20"/>
    </row>
    <row r="641" ht="12.75" customHeight="1">
      <c r="A641" s="17" t="s">
        <v>139</v>
      </c>
      <c r="B641" s="18" t="s">
        <v>12</v>
      </c>
      <c r="C641" s="19" t="s">
        <v>2661</v>
      </c>
      <c r="D641" s="20" t="s">
        <v>2662</v>
      </c>
      <c r="E641" s="21" t="s">
        <v>13</v>
      </c>
      <c r="F641" s="20" t="s">
        <v>311</v>
      </c>
      <c r="G641" s="20" t="s">
        <v>2663</v>
      </c>
      <c r="H641" s="20" t="s">
        <v>141</v>
      </c>
      <c r="I641" s="20" t="s">
        <v>51</v>
      </c>
      <c r="J641" s="20" t="s">
        <v>1279</v>
      </c>
      <c r="K641" s="20" t="s">
        <v>1061</v>
      </c>
      <c r="L641" s="22">
        <v>25000.0</v>
      </c>
      <c r="M641" s="28">
        <v>5000.0</v>
      </c>
      <c r="N641" s="24">
        <v>5000.0</v>
      </c>
      <c r="O641" s="25">
        <f t="shared" si="170"/>
        <v>0.05</v>
      </c>
      <c r="P641" s="26">
        <f t="shared" si="173"/>
        <v>20000</v>
      </c>
      <c r="Q641" s="26">
        <f t="shared" si="2"/>
        <v>10000</v>
      </c>
      <c r="R641" s="20"/>
      <c r="S641" s="20"/>
      <c r="T641" s="20"/>
      <c r="U641" s="20"/>
      <c r="V641" s="20"/>
    </row>
    <row r="642" ht="12.75" customHeight="1">
      <c r="A642" s="18" t="s">
        <v>155</v>
      </c>
      <c r="B642" s="21" t="s">
        <v>17</v>
      </c>
      <c r="C642" s="21">
        <v>802.0</v>
      </c>
      <c r="D642" s="20" t="str">
        <f>CONCATENATE(A642," x ", G642)</f>
        <v>Kodi Bear (IRE) x Jasmine B (IRE)</v>
      </c>
      <c r="E642" s="21" t="s">
        <v>13</v>
      </c>
      <c r="F642" s="21" t="s">
        <v>717</v>
      </c>
      <c r="G642" s="21" t="s">
        <v>2664</v>
      </c>
      <c r="H642" s="20"/>
      <c r="I642" s="20"/>
      <c r="J642" s="21" t="s">
        <v>1187</v>
      </c>
      <c r="K642" s="21" t="s">
        <v>1144</v>
      </c>
      <c r="L642" s="37">
        <v>25000.0</v>
      </c>
      <c r="M642" s="20"/>
      <c r="N642" s="26">
        <f>VLOOKUP(A642,'Sale Lots'!$A$2:$N$1084,14)</f>
        <v>15000</v>
      </c>
      <c r="O642" s="25"/>
      <c r="P642" s="26">
        <f t="shared" si="173"/>
        <v>10000</v>
      </c>
      <c r="Q642" s="26">
        <f t="shared" si="2"/>
        <v>0</v>
      </c>
      <c r="R642" s="20"/>
      <c r="S642" s="20"/>
      <c r="T642" s="20"/>
      <c r="U642" s="20"/>
      <c r="V642" s="20"/>
    </row>
    <row r="643" ht="12.75" customHeight="1">
      <c r="A643" s="17" t="s">
        <v>163</v>
      </c>
      <c r="B643" s="18" t="s">
        <v>12</v>
      </c>
      <c r="C643" s="19" t="s">
        <v>2665</v>
      </c>
      <c r="D643" s="20" t="s">
        <v>2666</v>
      </c>
      <c r="E643" s="21" t="s">
        <v>11</v>
      </c>
      <c r="F643" s="20" t="s">
        <v>311</v>
      </c>
      <c r="G643" s="20" t="s">
        <v>2667</v>
      </c>
      <c r="H643" s="20" t="s">
        <v>161</v>
      </c>
      <c r="I643" s="20" t="s">
        <v>1273</v>
      </c>
      <c r="J643" s="20" t="s">
        <v>407</v>
      </c>
      <c r="K643" s="20" t="s">
        <v>2668</v>
      </c>
      <c r="L643" s="22">
        <v>25000.0</v>
      </c>
      <c r="M643" s="23" t="s">
        <v>2669</v>
      </c>
      <c r="N643" s="24">
        <v>10200.0</v>
      </c>
      <c r="O643" s="25">
        <f t="shared" ref="O643:O645" si="174">sum(L643/N643/100)</f>
        <v>0.02450980392</v>
      </c>
      <c r="P643" s="26">
        <f t="shared" si="173"/>
        <v>14800</v>
      </c>
      <c r="Q643" s="26">
        <f t="shared" si="2"/>
        <v>4800</v>
      </c>
      <c r="R643" s="20"/>
      <c r="S643" s="20"/>
      <c r="T643" s="20"/>
      <c r="U643" s="20"/>
      <c r="V643" s="20"/>
    </row>
    <row r="644" ht="12.75" customHeight="1">
      <c r="A644" s="17" t="s">
        <v>177</v>
      </c>
      <c r="B644" s="18" t="s">
        <v>12</v>
      </c>
      <c r="C644" s="19" t="s">
        <v>2670</v>
      </c>
      <c r="D644" s="20" t="s">
        <v>2671</v>
      </c>
      <c r="E644" s="21" t="s">
        <v>11</v>
      </c>
      <c r="F644" s="20" t="s">
        <v>311</v>
      </c>
      <c r="G644" s="20" t="s">
        <v>2672</v>
      </c>
      <c r="H644" s="20" t="s">
        <v>223</v>
      </c>
      <c r="I644" s="20" t="s">
        <v>2673</v>
      </c>
      <c r="J644" s="20" t="s">
        <v>1037</v>
      </c>
      <c r="K644" s="20" t="s">
        <v>1338</v>
      </c>
      <c r="L644" s="22">
        <v>25000.0</v>
      </c>
      <c r="M644" s="28">
        <v>50000.0</v>
      </c>
      <c r="N644" s="24">
        <v>50000.0</v>
      </c>
      <c r="O644" s="25">
        <f t="shared" si="174"/>
        <v>0.005</v>
      </c>
      <c r="P644" s="26">
        <f t="shared" si="173"/>
        <v>-25000</v>
      </c>
      <c r="Q644" s="26">
        <f t="shared" si="2"/>
        <v>-35000</v>
      </c>
      <c r="R644" s="20"/>
      <c r="S644" s="20"/>
      <c r="T644" s="20"/>
      <c r="U644" s="20"/>
      <c r="V644" s="20"/>
    </row>
    <row r="645" ht="12.75" customHeight="1">
      <c r="A645" s="33" t="s">
        <v>189</v>
      </c>
      <c r="B645" s="21" t="s">
        <v>10</v>
      </c>
      <c r="C645" s="40">
        <v>70.0</v>
      </c>
      <c r="D645" s="21" t="s">
        <v>2674</v>
      </c>
      <c r="E645" s="21" t="s">
        <v>13</v>
      </c>
      <c r="F645" s="35"/>
      <c r="G645" s="21"/>
      <c r="H645" s="21"/>
      <c r="I645" s="21"/>
      <c r="J645" s="21" t="s">
        <v>1383</v>
      </c>
      <c r="K645" s="21" t="s">
        <v>2675</v>
      </c>
      <c r="L645" s="41">
        <v>25000.0</v>
      </c>
      <c r="M645" s="20"/>
      <c r="N645" s="24">
        <v>18000.0</v>
      </c>
      <c r="O645" s="25">
        <f t="shared" si="174"/>
        <v>0.01388888889</v>
      </c>
      <c r="P645" s="26">
        <v>7000.0</v>
      </c>
      <c r="Q645" s="26">
        <f t="shared" si="2"/>
        <v>-3000</v>
      </c>
      <c r="R645" s="20"/>
      <c r="S645" s="20"/>
      <c r="T645" s="20"/>
      <c r="U645" s="20"/>
      <c r="V645" s="20"/>
    </row>
    <row r="646" ht="12.75" customHeight="1">
      <c r="A646" s="18" t="s">
        <v>201</v>
      </c>
      <c r="B646" s="21" t="s">
        <v>17</v>
      </c>
      <c r="C646" s="21">
        <v>977.0</v>
      </c>
      <c r="D646" s="20" t="str">
        <f>CONCATENATE(A646," x ", G646)</f>
        <v>Profitable (IRE) x Sophistry (GB)</v>
      </c>
      <c r="E646" s="21" t="s">
        <v>11</v>
      </c>
      <c r="F646" s="21" t="s">
        <v>717</v>
      </c>
      <c r="G646" s="21" t="s">
        <v>2676</v>
      </c>
      <c r="H646" s="20"/>
      <c r="I646" s="20"/>
      <c r="J646" s="21" t="s">
        <v>1649</v>
      </c>
      <c r="K646" s="21" t="s">
        <v>2677</v>
      </c>
      <c r="L646" s="37">
        <v>25000.0</v>
      </c>
      <c r="M646" s="20"/>
      <c r="N646" s="26">
        <v>12500.0</v>
      </c>
      <c r="O646" s="25"/>
      <c r="P646" s="26">
        <f>sum(L646-N646)</f>
        <v>12500</v>
      </c>
      <c r="Q646" s="26">
        <f t="shared" si="2"/>
        <v>2500</v>
      </c>
      <c r="R646" s="20"/>
      <c r="S646" s="20"/>
      <c r="T646" s="20"/>
      <c r="U646" s="20"/>
      <c r="V646" s="20"/>
    </row>
    <row r="647" ht="12.75" customHeight="1">
      <c r="A647" s="33" t="s">
        <v>225</v>
      </c>
      <c r="B647" s="21" t="s">
        <v>10</v>
      </c>
      <c r="C647" s="39">
        <v>123.0</v>
      </c>
      <c r="D647" s="21" t="s">
        <v>2678</v>
      </c>
      <c r="E647" s="21" t="s">
        <v>11</v>
      </c>
      <c r="F647" s="35"/>
      <c r="G647" s="21"/>
      <c r="H647" s="21"/>
      <c r="I647" s="21"/>
      <c r="J647" s="21" t="s">
        <v>2679</v>
      </c>
      <c r="K647" s="21" t="s">
        <v>2170</v>
      </c>
      <c r="L647" s="41">
        <v>25000.0</v>
      </c>
      <c r="M647" s="20"/>
      <c r="N647" s="24">
        <v>27500.0</v>
      </c>
      <c r="O647" s="25">
        <f t="shared" ref="O647:O653" si="175">sum(L647/N647/100)</f>
        <v>0.009090909091</v>
      </c>
      <c r="P647" s="26">
        <v>-2500.0</v>
      </c>
      <c r="Q647" s="26">
        <f t="shared" si="2"/>
        <v>-12500</v>
      </c>
      <c r="R647" s="20"/>
      <c r="S647" s="20"/>
      <c r="T647" s="20"/>
      <c r="U647" s="20"/>
      <c r="V647" s="20"/>
    </row>
    <row r="648" ht="12.75" customHeight="1">
      <c r="A648" s="18" t="s">
        <v>235</v>
      </c>
      <c r="B648" s="21" t="s">
        <v>10</v>
      </c>
      <c r="C648" s="39">
        <v>459.0</v>
      </c>
      <c r="D648" s="21" t="s">
        <v>2680</v>
      </c>
      <c r="E648" s="21" t="s">
        <v>13</v>
      </c>
      <c r="F648" s="20"/>
      <c r="G648" s="20"/>
      <c r="H648" s="20"/>
      <c r="I648" s="20"/>
      <c r="J648" s="21" t="s">
        <v>1564</v>
      </c>
      <c r="K648" s="21" t="s">
        <v>2681</v>
      </c>
      <c r="L648" s="22">
        <v>25000.0</v>
      </c>
      <c r="M648" s="36"/>
      <c r="N648" s="24">
        <v>16000.0</v>
      </c>
      <c r="O648" s="25">
        <f t="shared" si="175"/>
        <v>0.015625</v>
      </c>
      <c r="P648" s="26">
        <v>9000.0</v>
      </c>
      <c r="Q648" s="26">
        <f t="shared" si="2"/>
        <v>-1000</v>
      </c>
      <c r="R648" s="20"/>
      <c r="S648" s="20"/>
      <c r="T648" s="20"/>
      <c r="U648" s="20"/>
      <c r="V648" s="20"/>
    </row>
    <row r="649" ht="12.75" customHeight="1">
      <c r="A649" s="33" t="s">
        <v>239</v>
      </c>
      <c r="B649" s="21" t="s">
        <v>10</v>
      </c>
      <c r="C649" s="40">
        <v>198.0</v>
      </c>
      <c r="D649" s="21" t="s">
        <v>2682</v>
      </c>
      <c r="E649" s="21" t="s">
        <v>13</v>
      </c>
      <c r="F649" s="35"/>
      <c r="G649" s="21"/>
      <c r="H649" s="21"/>
      <c r="I649" s="21"/>
      <c r="J649" s="21" t="s">
        <v>757</v>
      </c>
      <c r="K649" s="21" t="s">
        <v>2683</v>
      </c>
      <c r="L649" s="41">
        <v>25000.0</v>
      </c>
      <c r="M649" s="20"/>
      <c r="N649" s="24">
        <v>10000.0</v>
      </c>
      <c r="O649" s="25">
        <f t="shared" si="175"/>
        <v>0.025</v>
      </c>
      <c r="P649" s="26">
        <v>15000.0</v>
      </c>
      <c r="Q649" s="26">
        <f t="shared" si="2"/>
        <v>5000</v>
      </c>
      <c r="R649" s="20"/>
      <c r="S649" s="20"/>
      <c r="T649" s="20"/>
      <c r="U649" s="20"/>
      <c r="V649" s="20"/>
    </row>
    <row r="650" ht="12.75" customHeight="1">
      <c r="A650" s="17" t="s">
        <v>241</v>
      </c>
      <c r="B650" s="18" t="s">
        <v>14</v>
      </c>
      <c r="C650" s="19" t="s">
        <v>2684</v>
      </c>
      <c r="D650" s="20" t="s">
        <v>2685</v>
      </c>
      <c r="E650" s="21" t="s">
        <v>11</v>
      </c>
      <c r="F650" s="20" t="s">
        <v>358</v>
      </c>
      <c r="G650" s="20" t="s">
        <v>2686</v>
      </c>
      <c r="H650" s="20" t="s">
        <v>2687</v>
      </c>
      <c r="I650" s="20" t="s">
        <v>459</v>
      </c>
      <c r="J650" s="20" t="s">
        <v>407</v>
      </c>
      <c r="K650" s="20" t="s">
        <v>2170</v>
      </c>
      <c r="L650" s="22">
        <v>25000.0</v>
      </c>
      <c r="M650" s="28">
        <v>45000.0</v>
      </c>
      <c r="N650" s="24">
        <v>45000.0</v>
      </c>
      <c r="O650" s="25">
        <f t="shared" si="175"/>
        <v>0.005555555556</v>
      </c>
      <c r="P650" s="26">
        <f t="shared" ref="P650:P651" si="176">sum(L650-N650)</f>
        <v>-20000</v>
      </c>
      <c r="Q650" s="26">
        <f t="shared" si="2"/>
        <v>-30000</v>
      </c>
      <c r="R650" s="20"/>
      <c r="S650" s="20"/>
      <c r="T650" s="20"/>
      <c r="U650" s="20"/>
      <c r="V650" s="20"/>
    </row>
    <row r="651" ht="12.75" customHeight="1">
      <c r="A651" s="17" t="s">
        <v>249</v>
      </c>
      <c r="B651" s="18" t="s">
        <v>14</v>
      </c>
      <c r="C651" s="19" t="s">
        <v>2688</v>
      </c>
      <c r="D651" s="20" t="s">
        <v>2689</v>
      </c>
      <c r="E651" s="21" t="s">
        <v>11</v>
      </c>
      <c r="F651" s="20" t="s">
        <v>311</v>
      </c>
      <c r="G651" s="20" t="s">
        <v>2690</v>
      </c>
      <c r="H651" s="20" t="s">
        <v>187</v>
      </c>
      <c r="I651" s="20" t="s">
        <v>2691</v>
      </c>
      <c r="J651" s="20" t="s">
        <v>911</v>
      </c>
      <c r="K651" s="20" t="s">
        <v>2692</v>
      </c>
      <c r="L651" s="22">
        <v>25000.0</v>
      </c>
      <c r="M651" s="28">
        <v>17500.0</v>
      </c>
      <c r="N651" s="24">
        <v>17500.0</v>
      </c>
      <c r="O651" s="25">
        <f t="shared" si="175"/>
        <v>0.01428571429</v>
      </c>
      <c r="P651" s="26">
        <f t="shared" si="176"/>
        <v>7500</v>
      </c>
      <c r="Q651" s="26">
        <f t="shared" si="2"/>
        <v>-2500</v>
      </c>
      <c r="R651" s="20"/>
      <c r="S651" s="20"/>
      <c r="T651" s="20"/>
      <c r="U651" s="20"/>
      <c r="V651" s="20"/>
    </row>
    <row r="652" ht="12.75" customHeight="1">
      <c r="A652" s="33" t="s">
        <v>21</v>
      </c>
      <c r="B652" s="21" t="s">
        <v>17</v>
      </c>
      <c r="C652" s="34">
        <v>715.0</v>
      </c>
      <c r="D652" s="20" t="s">
        <v>2693</v>
      </c>
      <c r="E652" s="21" t="s">
        <v>11</v>
      </c>
      <c r="F652" s="35" t="s">
        <v>311</v>
      </c>
      <c r="G652" s="35">
        <v>2023.0</v>
      </c>
      <c r="H652" s="20"/>
      <c r="I652" s="20"/>
      <c r="J652" s="35" t="s">
        <v>2694</v>
      </c>
      <c r="K652" s="35" t="s">
        <v>2695</v>
      </c>
      <c r="L652" s="22">
        <v>26000.0</v>
      </c>
      <c r="M652" s="36"/>
      <c r="N652" s="26">
        <v>12000.0</v>
      </c>
      <c r="O652" s="25">
        <f t="shared" si="175"/>
        <v>0.02166666667</v>
      </c>
      <c r="P652" s="26">
        <v>3000.0</v>
      </c>
      <c r="Q652" s="26">
        <f t="shared" si="2"/>
        <v>4000</v>
      </c>
      <c r="R652" s="20"/>
      <c r="S652" s="20"/>
      <c r="T652" s="20"/>
      <c r="U652" s="20"/>
      <c r="V652" s="20"/>
    </row>
    <row r="653" ht="12.75" customHeight="1">
      <c r="A653" s="17" t="s">
        <v>29</v>
      </c>
      <c r="B653" s="18" t="s">
        <v>14</v>
      </c>
      <c r="C653" s="19" t="s">
        <v>2696</v>
      </c>
      <c r="D653" s="20" t="s">
        <v>2697</v>
      </c>
      <c r="E653" s="21" t="s">
        <v>13</v>
      </c>
      <c r="F653" s="20" t="s">
        <v>311</v>
      </c>
      <c r="G653" s="20" t="s">
        <v>2698</v>
      </c>
      <c r="H653" s="20" t="s">
        <v>157</v>
      </c>
      <c r="I653" s="20" t="s">
        <v>189</v>
      </c>
      <c r="J653" s="20" t="s">
        <v>2699</v>
      </c>
      <c r="K653" s="20" t="s">
        <v>1177</v>
      </c>
      <c r="L653" s="22">
        <v>26000.0</v>
      </c>
      <c r="M653" s="23" t="s">
        <v>669</v>
      </c>
      <c r="N653" s="24">
        <v>15000.0</v>
      </c>
      <c r="O653" s="25">
        <f t="shared" si="175"/>
        <v>0.01733333333</v>
      </c>
      <c r="P653" s="26">
        <f t="shared" ref="P653:P654" si="177">sum(L653-N653)</f>
        <v>11000</v>
      </c>
      <c r="Q653" s="26">
        <f t="shared" si="2"/>
        <v>1000</v>
      </c>
      <c r="R653" s="20"/>
      <c r="S653" s="20"/>
      <c r="T653" s="20"/>
      <c r="U653" s="20"/>
      <c r="V653" s="20"/>
    </row>
    <row r="654" ht="12.75" customHeight="1">
      <c r="A654" s="18" t="s">
        <v>47</v>
      </c>
      <c r="B654" s="21" t="s">
        <v>17</v>
      </c>
      <c r="C654" s="21">
        <v>875.0</v>
      </c>
      <c r="D654" s="20" t="str">
        <f>CONCATENATE(A654," x ", G654)</f>
        <v>Bungle Inthejungle (GB) x Mochachino (IRE)</v>
      </c>
      <c r="E654" s="21" t="s">
        <v>13</v>
      </c>
      <c r="F654" s="21" t="s">
        <v>853</v>
      </c>
      <c r="G654" s="21" t="s">
        <v>2700</v>
      </c>
      <c r="H654" s="20"/>
      <c r="I654" s="20"/>
      <c r="J654" s="21" t="s">
        <v>1193</v>
      </c>
      <c r="K654" s="21" t="s">
        <v>969</v>
      </c>
      <c r="L654" s="37">
        <v>26000.0</v>
      </c>
      <c r="M654" s="20"/>
      <c r="N654" s="26">
        <v>7500.0</v>
      </c>
      <c r="O654" s="25"/>
      <c r="P654" s="26">
        <f t="shared" si="177"/>
        <v>18500</v>
      </c>
      <c r="Q654" s="26">
        <f t="shared" si="2"/>
        <v>8500</v>
      </c>
      <c r="R654" s="20"/>
      <c r="S654" s="20"/>
      <c r="T654" s="20"/>
      <c r="U654" s="20"/>
      <c r="V654" s="20"/>
    </row>
    <row r="655" ht="12.75" customHeight="1">
      <c r="A655" s="33" t="s">
        <v>51</v>
      </c>
      <c r="B655" s="21" t="s">
        <v>17</v>
      </c>
      <c r="C655" s="34">
        <v>619.0</v>
      </c>
      <c r="D655" s="20" t="s">
        <v>2701</v>
      </c>
      <c r="E655" s="21" t="s">
        <v>11</v>
      </c>
      <c r="F655" s="35" t="s">
        <v>721</v>
      </c>
      <c r="G655" s="35" t="s">
        <v>2702</v>
      </c>
      <c r="H655" s="20"/>
      <c r="I655" s="20"/>
      <c r="J655" s="35" t="s">
        <v>1005</v>
      </c>
      <c r="K655" s="35" t="s">
        <v>2440</v>
      </c>
      <c r="L655" s="22">
        <v>26000.0</v>
      </c>
      <c r="M655" s="36"/>
      <c r="N655" s="26">
        <v>9600.0</v>
      </c>
      <c r="O655" s="25">
        <f t="shared" ref="O655:O656" si="178">sum(L655/N655/100)</f>
        <v>0.02708333333</v>
      </c>
      <c r="P655" s="26">
        <v>3000.0</v>
      </c>
      <c r="Q655" s="26">
        <f t="shared" si="2"/>
        <v>6400</v>
      </c>
      <c r="R655" s="20"/>
      <c r="S655" s="20"/>
      <c r="T655" s="20"/>
      <c r="U655" s="20"/>
      <c r="V655" s="20"/>
    </row>
    <row r="656" ht="12.75" customHeight="1">
      <c r="A656" s="17" t="s">
        <v>61</v>
      </c>
      <c r="B656" s="18" t="s">
        <v>12</v>
      </c>
      <c r="C656" s="19" t="s">
        <v>2703</v>
      </c>
      <c r="D656" s="20" t="s">
        <v>2704</v>
      </c>
      <c r="E656" s="21" t="s">
        <v>13</v>
      </c>
      <c r="F656" s="20" t="s">
        <v>311</v>
      </c>
      <c r="G656" s="20" t="s">
        <v>2705</v>
      </c>
      <c r="H656" s="20" t="s">
        <v>459</v>
      </c>
      <c r="I656" s="20" t="s">
        <v>131</v>
      </c>
      <c r="J656" s="20" t="s">
        <v>929</v>
      </c>
      <c r="K656" s="20" t="s">
        <v>1368</v>
      </c>
      <c r="L656" s="22">
        <v>26000.0</v>
      </c>
      <c r="M656" s="42" t="s">
        <v>2706</v>
      </c>
      <c r="N656" s="24">
        <v>17000.0</v>
      </c>
      <c r="O656" s="25">
        <f t="shared" si="178"/>
        <v>0.01529411765</v>
      </c>
      <c r="P656" s="26">
        <f t="shared" ref="P656:P657" si="179">sum(L656-N656)</f>
        <v>9000</v>
      </c>
      <c r="Q656" s="26">
        <f t="shared" si="2"/>
        <v>-1000</v>
      </c>
      <c r="R656" s="20"/>
      <c r="S656" s="20"/>
      <c r="T656" s="20"/>
      <c r="U656" s="20"/>
      <c r="V656" s="20"/>
    </row>
    <row r="657" ht="12.75" customHeight="1">
      <c r="A657" s="18" t="s">
        <v>71</v>
      </c>
      <c r="B657" s="21" t="s">
        <v>17</v>
      </c>
      <c r="C657" s="21">
        <v>895.0</v>
      </c>
      <c r="D657" s="20" t="str">
        <f>CONCATENATE(A657," x ", G657)</f>
        <v>Cracksman (GB) x No War (USA)</v>
      </c>
      <c r="E657" s="21" t="s">
        <v>13</v>
      </c>
      <c r="F657" s="21" t="s">
        <v>717</v>
      </c>
      <c r="G657" s="21" t="s">
        <v>2707</v>
      </c>
      <c r="H657" s="20"/>
      <c r="I657" s="20"/>
      <c r="J657" s="21" t="s">
        <v>1045</v>
      </c>
      <c r="K657" s="21" t="s">
        <v>2708</v>
      </c>
      <c r="L657" s="37">
        <v>26000.0</v>
      </c>
      <c r="M657" s="20"/>
      <c r="N657" s="24">
        <v>21000.0</v>
      </c>
      <c r="O657" s="25"/>
      <c r="P657" s="26">
        <f t="shared" si="179"/>
        <v>5000</v>
      </c>
      <c r="Q657" s="26">
        <f t="shared" si="2"/>
        <v>-5000</v>
      </c>
      <c r="R657" s="20"/>
      <c r="S657" s="20"/>
      <c r="T657" s="20"/>
      <c r="U657" s="20"/>
      <c r="V657" s="20"/>
    </row>
    <row r="658" ht="12.75" customHeight="1">
      <c r="A658" s="33" t="s">
        <v>95</v>
      </c>
      <c r="B658" s="21" t="s">
        <v>17</v>
      </c>
      <c r="C658" s="34">
        <v>664.0</v>
      </c>
      <c r="D658" s="20" t="s">
        <v>2709</v>
      </c>
      <c r="E658" s="21" t="s">
        <v>11</v>
      </c>
      <c r="F658" s="35" t="s">
        <v>311</v>
      </c>
      <c r="G658" s="35" t="s">
        <v>2710</v>
      </c>
      <c r="H658" s="20"/>
      <c r="I658" s="20"/>
      <c r="J658" s="35" t="s">
        <v>2300</v>
      </c>
      <c r="K658" s="35" t="s">
        <v>2711</v>
      </c>
      <c r="L658" s="22">
        <v>26000.0</v>
      </c>
      <c r="M658" s="36"/>
      <c r="N658" s="26">
        <v>5000.0</v>
      </c>
      <c r="O658" s="25">
        <f t="shared" ref="O658:O661" si="180">sum(L658/N658/100)</f>
        <v>0.052</v>
      </c>
      <c r="P658" s="26">
        <v>3000.0</v>
      </c>
      <c r="Q658" s="26">
        <f t="shared" si="2"/>
        <v>11000</v>
      </c>
      <c r="R658" s="20"/>
      <c r="S658" s="20"/>
      <c r="T658" s="20"/>
      <c r="U658" s="20"/>
      <c r="V658" s="20"/>
    </row>
    <row r="659" ht="12.75" customHeight="1">
      <c r="A659" s="17" t="s">
        <v>155</v>
      </c>
      <c r="B659" s="18" t="s">
        <v>14</v>
      </c>
      <c r="C659" s="19" t="s">
        <v>2712</v>
      </c>
      <c r="D659" s="20" t="s">
        <v>2713</v>
      </c>
      <c r="E659" s="21" t="s">
        <v>11</v>
      </c>
      <c r="F659" s="20" t="s">
        <v>311</v>
      </c>
      <c r="G659" s="20" t="s">
        <v>2714</v>
      </c>
      <c r="H659" s="20" t="s">
        <v>157</v>
      </c>
      <c r="I659" s="20" t="s">
        <v>393</v>
      </c>
      <c r="J659" s="20" t="s">
        <v>771</v>
      </c>
      <c r="K659" s="20" t="s">
        <v>2715</v>
      </c>
      <c r="L659" s="22">
        <v>26000.0</v>
      </c>
      <c r="M659" s="28">
        <v>15000.0</v>
      </c>
      <c r="N659" s="24">
        <v>15000.0</v>
      </c>
      <c r="O659" s="25">
        <f t="shared" si="180"/>
        <v>0.01733333333</v>
      </c>
      <c r="P659" s="26">
        <f t="shared" ref="P659:P664" si="181">sum(L659-N659)</f>
        <v>11000</v>
      </c>
      <c r="Q659" s="26">
        <f t="shared" si="2"/>
        <v>1000</v>
      </c>
      <c r="R659" s="20"/>
      <c r="S659" s="20"/>
      <c r="T659" s="20"/>
      <c r="U659" s="20"/>
      <c r="V659" s="20"/>
    </row>
    <row r="660" ht="12.75" customHeight="1">
      <c r="A660" s="17" t="s">
        <v>155</v>
      </c>
      <c r="B660" s="18" t="s">
        <v>12</v>
      </c>
      <c r="C660" s="19" t="s">
        <v>2716</v>
      </c>
      <c r="D660" s="20" t="s">
        <v>2717</v>
      </c>
      <c r="E660" s="21" t="s">
        <v>11</v>
      </c>
      <c r="F660" s="20" t="s">
        <v>311</v>
      </c>
      <c r="G660" s="20" t="s">
        <v>2718</v>
      </c>
      <c r="H660" s="20" t="s">
        <v>157</v>
      </c>
      <c r="I660" s="20" t="s">
        <v>16</v>
      </c>
      <c r="J660" s="20" t="s">
        <v>1003</v>
      </c>
      <c r="K660" s="20" t="s">
        <v>2719</v>
      </c>
      <c r="L660" s="22">
        <v>26000.0</v>
      </c>
      <c r="M660" s="28">
        <v>15000.0</v>
      </c>
      <c r="N660" s="24">
        <v>15000.0</v>
      </c>
      <c r="O660" s="25">
        <f t="shared" si="180"/>
        <v>0.01733333333</v>
      </c>
      <c r="P660" s="26">
        <f t="shared" si="181"/>
        <v>11000</v>
      </c>
      <c r="Q660" s="26">
        <f t="shared" si="2"/>
        <v>1000</v>
      </c>
      <c r="R660" s="20"/>
      <c r="S660" s="20"/>
      <c r="T660" s="20"/>
      <c r="U660" s="20"/>
      <c r="V660" s="20"/>
    </row>
    <row r="661" ht="12.75" customHeight="1">
      <c r="A661" s="17" t="s">
        <v>163</v>
      </c>
      <c r="B661" s="18" t="s">
        <v>14</v>
      </c>
      <c r="C661" s="19" t="s">
        <v>2720</v>
      </c>
      <c r="D661" s="20" t="s">
        <v>2721</v>
      </c>
      <c r="E661" s="21" t="s">
        <v>13</v>
      </c>
      <c r="F661" s="20" t="s">
        <v>358</v>
      </c>
      <c r="G661" s="20" t="s">
        <v>2722</v>
      </c>
      <c r="H661" s="20" t="s">
        <v>161</v>
      </c>
      <c r="I661" s="20" t="s">
        <v>550</v>
      </c>
      <c r="J661" s="20" t="s">
        <v>2234</v>
      </c>
      <c r="K661" s="20" t="s">
        <v>870</v>
      </c>
      <c r="L661" s="22">
        <v>26000.0</v>
      </c>
      <c r="M661" s="23" t="s">
        <v>2723</v>
      </c>
      <c r="N661" s="24">
        <v>10200.0</v>
      </c>
      <c r="O661" s="25">
        <f t="shared" si="180"/>
        <v>0.02549019608</v>
      </c>
      <c r="P661" s="26">
        <f t="shared" si="181"/>
        <v>15800</v>
      </c>
      <c r="Q661" s="26">
        <f t="shared" si="2"/>
        <v>5800</v>
      </c>
      <c r="R661" s="20"/>
      <c r="S661" s="20"/>
      <c r="T661" s="20"/>
      <c r="U661" s="20"/>
      <c r="V661" s="20"/>
    </row>
    <row r="662" ht="12.75" customHeight="1">
      <c r="A662" s="18" t="s">
        <v>169</v>
      </c>
      <c r="B662" s="21" t="s">
        <v>17</v>
      </c>
      <c r="C662" s="39">
        <v>757.0</v>
      </c>
      <c r="D662" s="21" t="s">
        <v>2724</v>
      </c>
      <c r="E662" s="21" t="s">
        <v>13</v>
      </c>
      <c r="F662" s="21" t="s">
        <v>311</v>
      </c>
      <c r="G662" s="21" t="s">
        <v>2725</v>
      </c>
      <c r="H662" s="20"/>
      <c r="I662" s="20"/>
      <c r="J662" s="21" t="s">
        <v>354</v>
      </c>
      <c r="K662" s="21" t="s">
        <v>1177</v>
      </c>
      <c r="L662" s="40">
        <v>26000.0</v>
      </c>
      <c r="M662" s="36"/>
      <c r="N662" s="26">
        <v>10000.0</v>
      </c>
      <c r="O662" s="20"/>
      <c r="P662" s="26">
        <f t="shared" si="181"/>
        <v>16000</v>
      </c>
      <c r="Q662" s="26">
        <f t="shared" si="2"/>
        <v>6000</v>
      </c>
      <c r="R662" s="20"/>
      <c r="S662" s="20"/>
      <c r="T662" s="20"/>
      <c r="U662" s="20"/>
      <c r="V662" s="20"/>
    </row>
    <row r="663" ht="12.75" customHeight="1">
      <c r="A663" s="17" t="s">
        <v>173</v>
      </c>
      <c r="B663" s="18" t="s">
        <v>12</v>
      </c>
      <c r="C663" s="19" t="s">
        <v>2726</v>
      </c>
      <c r="D663" s="20" t="s">
        <v>2727</v>
      </c>
      <c r="E663" s="21" t="s">
        <v>13</v>
      </c>
      <c r="F663" s="20" t="s">
        <v>311</v>
      </c>
      <c r="G663" s="20" t="s">
        <v>2728</v>
      </c>
      <c r="H663" s="20" t="s">
        <v>16</v>
      </c>
      <c r="I663" s="20" t="s">
        <v>141</v>
      </c>
      <c r="J663" s="20" t="s">
        <v>407</v>
      </c>
      <c r="K663" s="20" t="s">
        <v>2001</v>
      </c>
      <c r="L663" s="22">
        <v>26000.0</v>
      </c>
      <c r="M663" s="28">
        <v>50000.0</v>
      </c>
      <c r="N663" s="24">
        <v>50000.0</v>
      </c>
      <c r="O663" s="25">
        <f>sum(L663/N663/100)</f>
        <v>0.0052</v>
      </c>
      <c r="P663" s="26">
        <f t="shared" si="181"/>
        <v>-24000</v>
      </c>
      <c r="Q663" s="26">
        <f t="shared" si="2"/>
        <v>-34000</v>
      </c>
      <c r="R663" s="20"/>
      <c r="S663" s="20"/>
      <c r="T663" s="20"/>
      <c r="U663" s="20"/>
      <c r="V663" s="20"/>
    </row>
    <row r="664" ht="12.75" customHeight="1">
      <c r="A664" s="18" t="s">
        <v>201</v>
      </c>
      <c r="B664" s="21" t="s">
        <v>17</v>
      </c>
      <c r="C664" s="21">
        <v>925.0</v>
      </c>
      <c r="D664" s="20" t="str">
        <f>CONCATENATE(A664," x ", G664)</f>
        <v>Profitable (IRE) x Punakha (IRE)</v>
      </c>
      <c r="E664" s="21" t="s">
        <v>11</v>
      </c>
      <c r="F664" s="21" t="s">
        <v>717</v>
      </c>
      <c r="G664" s="21" t="s">
        <v>2729</v>
      </c>
      <c r="H664" s="20"/>
      <c r="I664" s="20"/>
      <c r="J664" s="21" t="s">
        <v>2117</v>
      </c>
      <c r="K664" s="21" t="s">
        <v>2163</v>
      </c>
      <c r="L664" s="37">
        <v>26000.0</v>
      </c>
      <c r="M664" s="20"/>
      <c r="N664" s="26">
        <v>12500.0</v>
      </c>
      <c r="O664" s="25"/>
      <c r="P664" s="26">
        <f t="shared" si="181"/>
        <v>13500</v>
      </c>
      <c r="Q664" s="26">
        <f t="shared" si="2"/>
        <v>3500</v>
      </c>
      <c r="R664" s="20"/>
      <c r="S664" s="20"/>
      <c r="T664" s="20"/>
      <c r="U664" s="20"/>
      <c r="V664" s="20"/>
    </row>
    <row r="665" ht="12.75" customHeight="1">
      <c r="A665" s="33" t="s">
        <v>225</v>
      </c>
      <c r="B665" s="21" t="s">
        <v>17</v>
      </c>
      <c r="C665" s="34">
        <v>683.0</v>
      </c>
      <c r="D665" s="20" t="s">
        <v>2730</v>
      </c>
      <c r="E665" s="21" t="s">
        <v>11</v>
      </c>
      <c r="F665" s="35" t="s">
        <v>358</v>
      </c>
      <c r="G665" s="35" t="s">
        <v>2731</v>
      </c>
      <c r="H665" s="20"/>
      <c r="I665" s="20"/>
      <c r="J665" s="35" t="s">
        <v>705</v>
      </c>
      <c r="K665" s="35" t="s">
        <v>2732</v>
      </c>
      <c r="L665" s="22">
        <v>26000.0</v>
      </c>
      <c r="M665" s="36"/>
      <c r="N665" s="26">
        <v>27500.0</v>
      </c>
      <c r="O665" s="25">
        <f>sum(L665/N665/100)</f>
        <v>0.009454545455</v>
      </c>
      <c r="P665" s="26">
        <v>3000.0</v>
      </c>
      <c r="Q665" s="26">
        <f t="shared" si="2"/>
        <v>-11500</v>
      </c>
      <c r="R665" s="20"/>
      <c r="S665" s="20"/>
      <c r="T665" s="20"/>
      <c r="U665" s="20"/>
      <c r="V665" s="20"/>
    </row>
    <row r="666" ht="12.75" customHeight="1">
      <c r="A666" s="18" t="s">
        <v>225</v>
      </c>
      <c r="B666" s="21" t="s">
        <v>17</v>
      </c>
      <c r="C666" s="21">
        <v>970.0</v>
      </c>
      <c r="D666" s="20" t="str">
        <f>CONCATENATE(A666," x ", G666)</f>
        <v>Sioux Nation (USA) x Siesta Time (GB)</v>
      </c>
      <c r="E666" s="21" t="s">
        <v>13</v>
      </c>
      <c r="F666" s="21" t="s">
        <v>717</v>
      </c>
      <c r="G666" s="21" t="s">
        <v>2733</v>
      </c>
      <c r="H666" s="20"/>
      <c r="I666" s="20"/>
      <c r="J666" s="21" t="s">
        <v>807</v>
      </c>
      <c r="K666" s="21" t="s">
        <v>1474</v>
      </c>
      <c r="L666" s="37">
        <v>26000.0</v>
      </c>
      <c r="M666" s="20"/>
      <c r="N666" s="26">
        <f>VLOOKUP(A666,'Sale Lots'!$A$2:$N$1084,14)</f>
        <v>27500</v>
      </c>
      <c r="O666" s="25"/>
      <c r="P666" s="26">
        <f>sum(L666-N666)</f>
        <v>-1500</v>
      </c>
      <c r="Q666" s="26">
        <f t="shared" si="2"/>
        <v>-11500</v>
      </c>
      <c r="R666" s="20"/>
      <c r="S666" s="20"/>
      <c r="T666" s="20"/>
      <c r="U666" s="20"/>
      <c r="V666" s="20"/>
    </row>
    <row r="667" ht="12.75" customHeight="1">
      <c r="A667" s="18" t="s">
        <v>249</v>
      </c>
      <c r="B667" s="21" t="s">
        <v>10</v>
      </c>
      <c r="C667" s="39">
        <v>377.0</v>
      </c>
      <c r="D667" s="21" t="s">
        <v>2734</v>
      </c>
      <c r="E667" s="21" t="s">
        <v>13</v>
      </c>
      <c r="F667" s="20"/>
      <c r="G667" s="20"/>
      <c r="H667" s="20"/>
      <c r="I667" s="20"/>
      <c r="J667" s="21" t="s">
        <v>2735</v>
      </c>
      <c r="K667" s="21" t="s">
        <v>1061</v>
      </c>
      <c r="L667" s="22">
        <v>26000.0</v>
      </c>
      <c r="M667" s="36"/>
      <c r="N667" s="26">
        <v>17500.0</v>
      </c>
      <c r="O667" s="25">
        <f t="shared" ref="O667:O668" si="182">sum(L667/N667/100)</f>
        <v>0.01485714286</v>
      </c>
      <c r="P667" s="26">
        <v>8500.0</v>
      </c>
      <c r="Q667" s="26">
        <f t="shared" si="2"/>
        <v>-1500</v>
      </c>
      <c r="R667" s="20"/>
      <c r="S667" s="20"/>
      <c r="T667" s="20"/>
      <c r="U667" s="20"/>
      <c r="V667" s="20"/>
    </row>
    <row r="668" ht="12.75" customHeight="1">
      <c r="A668" s="17" t="s">
        <v>249</v>
      </c>
      <c r="B668" s="18" t="s">
        <v>14</v>
      </c>
      <c r="C668" s="19" t="s">
        <v>2736</v>
      </c>
      <c r="D668" s="20" t="s">
        <v>2737</v>
      </c>
      <c r="E668" s="21" t="s">
        <v>13</v>
      </c>
      <c r="F668" s="20" t="s">
        <v>311</v>
      </c>
      <c r="G668" s="20" t="s">
        <v>2738</v>
      </c>
      <c r="H668" s="20" t="s">
        <v>187</v>
      </c>
      <c r="I668" s="20" t="s">
        <v>1504</v>
      </c>
      <c r="J668" s="20" t="s">
        <v>1760</v>
      </c>
      <c r="K668" s="20" t="s">
        <v>2739</v>
      </c>
      <c r="L668" s="22">
        <v>26000.0</v>
      </c>
      <c r="M668" s="28">
        <v>17500.0</v>
      </c>
      <c r="N668" s="24">
        <v>17500.0</v>
      </c>
      <c r="O668" s="25">
        <f t="shared" si="182"/>
        <v>0.01485714286</v>
      </c>
      <c r="P668" s="26">
        <f t="shared" ref="P668:P677" si="183">sum(L668-N668)</f>
        <v>8500</v>
      </c>
      <c r="Q668" s="26">
        <f t="shared" si="2"/>
        <v>-1500</v>
      </c>
      <c r="R668" s="20"/>
      <c r="S668" s="20"/>
      <c r="T668" s="20"/>
      <c r="U668" s="20"/>
      <c r="V668" s="20"/>
    </row>
    <row r="669" ht="12.75" customHeight="1">
      <c r="A669" s="18" t="s">
        <v>273</v>
      </c>
      <c r="B669" s="21" t="s">
        <v>17</v>
      </c>
      <c r="C669" s="21">
        <v>871.0</v>
      </c>
      <c r="D669" s="20" t="str">
        <f>CONCATENATE(A669," x ", G669)</f>
        <v>Victor Ludorum (GB) x Mirrorblack (IRE)</v>
      </c>
      <c r="E669" s="21" t="s">
        <v>13</v>
      </c>
      <c r="F669" s="21" t="s">
        <v>717</v>
      </c>
      <c r="G669" s="21" t="s">
        <v>2740</v>
      </c>
      <c r="H669" s="20"/>
      <c r="I669" s="20"/>
      <c r="J669" s="21" t="s">
        <v>1032</v>
      </c>
      <c r="K669" s="21" t="s">
        <v>2548</v>
      </c>
      <c r="L669" s="37">
        <v>26000.0</v>
      </c>
      <c r="M669" s="20"/>
      <c r="N669" s="21">
        <v>15000.0</v>
      </c>
      <c r="O669" s="25"/>
      <c r="P669" s="26">
        <f t="shared" si="183"/>
        <v>11000</v>
      </c>
      <c r="Q669" s="26">
        <f t="shared" si="2"/>
        <v>1000</v>
      </c>
      <c r="R669" s="20"/>
      <c r="S669" s="20"/>
      <c r="T669" s="20"/>
      <c r="U669" s="20"/>
      <c r="V669" s="20"/>
    </row>
    <row r="670" ht="12.75" customHeight="1">
      <c r="A670" s="17" t="s">
        <v>16</v>
      </c>
      <c r="B670" s="18" t="s">
        <v>14</v>
      </c>
      <c r="C670" s="19" t="s">
        <v>2741</v>
      </c>
      <c r="D670" s="20" t="s">
        <v>2742</v>
      </c>
      <c r="E670" s="21" t="s">
        <v>13</v>
      </c>
      <c r="F670" s="20" t="s">
        <v>311</v>
      </c>
      <c r="G670" s="20" t="s">
        <v>2743</v>
      </c>
      <c r="H670" s="20" t="s">
        <v>353</v>
      </c>
      <c r="I670" s="20" t="s">
        <v>945</v>
      </c>
      <c r="J670" s="20" t="s">
        <v>2220</v>
      </c>
      <c r="K670" s="20" t="s">
        <v>2199</v>
      </c>
      <c r="L670" s="22">
        <v>27000.0</v>
      </c>
      <c r="M670" s="47">
        <v>5000.0</v>
      </c>
      <c r="N670" s="26">
        <v>25000.0</v>
      </c>
      <c r="O670" s="25">
        <f t="shared" ref="O670:O671" si="184">sum(L670/N670/100)</f>
        <v>0.0108</v>
      </c>
      <c r="P670" s="26">
        <f t="shared" si="183"/>
        <v>2000</v>
      </c>
      <c r="Q670" s="26">
        <f t="shared" si="2"/>
        <v>-8000</v>
      </c>
      <c r="R670" s="20"/>
      <c r="S670" s="20"/>
      <c r="T670" s="20"/>
      <c r="U670" s="20"/>
      <c r="V670" s="20"/>
    </row>
    <row r="671" ht="12.75" customHeight="1">
      <c r="A671" s="17" t="s">
        <v>29</v>
      </c>
      <c r="B671" s="18" t="s">
        <v>12</v>
      </c>
      <c r="C671" s="19" t="s">
        <v>2744</v>
      </c>
      <c r="D671" s="20" t="s">
        <v>2745</v>
      </c>
      <c r="E671" s="21" t="s">
        <v>13</v>
      </c>
      <c r="F671" s="20" t="s">
        <v>311</v>
      </c>
      <c r="G671" s="20" t="s">
        <v>2746</v>
      </c>
      <c r="H671" s="20" t="s">
        <v>157</v>
      </c>
      <c r="I671" s="20" t="s">
        <v>2747</v>
      </c>
      <c r="J671" s="20" t="s">
        <v>1068</v>
      </c>
      <c r="K671" s="20" t="s">
        <v>2748</v>
      </c>
      <c r="L671" s="22">
        <v>27000.0</v>
      </c>
      <c r="M671" s="23" t="s">
        <v>669</v>
      </c>
      <c r="N671" s="24">
        <v>15000.0</v>
      </c>
      <c r="O671" s="25">
        <f t="shared" si="184"/>
        <v>0.018</v>
      </c>
      <c r="P671" s="26">
        <f t="shared" si="183"/>
        <v>12000</v>
      </c>
      <c r="Q671" s="26">
        <f t="shared" si="2"/>
        <v>2000</v>
      </c>
      <c r="R671" s="20"/>
      <c r="S671" s="20"/>
      <c r="T671" s="20"/>
      <c r="U671" s="20"/>
      <c r="V671" s="20"/>
    </row>
    <row r="672" ht="12.75" customHeight="1">
      <c r="A672" s="18" t="s">
        <v>37</v>
      </c>
      <c r="B672" s="21" t="s">
        <v>17</v>
      </c>
      <c r="C672" s="21">
        <v>820.0</v>
      </c>
      <c r="D672" s="20" t="str">
        <f>CONCATENATE(A672," x ", G672)</f>
        <v>Awtaad (IRE) x Khameela (GB)</v>
      </c>
      <c r="E672" s="21" t="s">
        <v>13</v>
      </c>
      <c r="F672" s="21" t="s">
        <v>717</v>
      </c>
      <c r="G672" s="21" t="s">
        <v>2749</v>
      </c>
      <c r="H672" s="20"/>
      <c r="I672" s="20"/>
      <c r="J672" s="21" t="s">
        <v>2750</v>
      </c>
      <c r="K672" s="21" t="s">
        <v>2751</v>
      </c>
      <c r="L672" s="37">
        <v>27000.0</v>
      </c>
      <c r="M672" s="20"/>
      <c r="N672" s="26">
        <v>5000.0</v>
      </c>
      <c r="O672" s="25"/>
      <c r="P672" s="26">
        <f t="shared" si="183"/>
        <v>22000</v>
      </c>
      <c r="Q672" s="26">
        <f t="shared" si="2"/>
        <v>12000</v>
      </c>
      <c r="R672" s="20"/>
      <c r="S672" s="20"/>
      <c r="T672" s="20"/>
      <c r="U672" s="20"/>
      <c r="V672" s="20"/>
    </row>
    <row r="673" ht="12.75" customHeight="1">
      <c r="A673" s="17" t="s">
        <v>43</v>
      </c>
      <c r="B673" s="18" t="s">
        <v>12</v>
      </c>
      <c r="C673" s="19" t="s">
        <v>2752</v>
      </c>
      <c r="D673" s="20" t="s">
        <v>2753</v>
      </c>
      <c r="E673" s="21" t="s">
        <v>13</v>
      </c>
      <c r="F673" s="20" t="s">
        <v>311</v>
      </c>
      <c r="G673" s="20" t="s">
        <v>2754</v>
      </c>
      <c r="H673" s="20" t="s">
        <v>597</v>
      </c>
      <c r="I673" s="20" t="s">
        <v>467</v>
      </c>
      <c r="J673" s="20" t="s">
        <v>1187</v>
      </c>
      <c r="K673" s="20" t="s">
        <v>2755</v>
      </c>
      <c r="L673" s="22">
        <v>27000.0</v>
      </c>
      <c r="M673" s="28">
        <v>60000.0</v>
      </c>
      <c r="N673" s="24">
        <v>60000.0</v>
      </c>
      <c r="O673" s="25">
        <f t="shared" ref="O673:O679" si="185">sum(L673/N673/100)</f>
        <v>0.0045</v>
      </c>
      <c r="P673" s="26">
        <f t="shared" si="183"/>
        <v>-33000</v>
      </c>
      <c r="Q673" s="26">
        <f t="shared" si="2"/>
        <v>-43000</v>
      </c>
      <c r="R673" s="20"/>
      <c r="S673" s="20"/>
      <c r="T673" s="20"/>
      <c r="U673" s="20"/>
      <c r="V673" s="20"/>
    </row>
    <row r="674" ht="12.75" customHeight="1">
      <c r="A674" s="17" t="s">
        <v>53</v>
      </c>
      <c r="B674" s="18" t="s">
        <v>14</v>
      </c>
      <c r="C674" s="19" t="s">
        <v>2756</v>
      </c>
      <c r="D674" s="20" t="s">
        <v>2757</v>
      </c>
      <c r="E674" s="21" t="s">
        <v>11</v>
      </c>
      <c r="F674" s="20" t="s">
        <v>311</v>
      </c>
      <c r="G674" s="20" t="s">
        <v>2758</v>
      </c>
      <c r="H674" s="20" t="s">
        <v>153</v>
      </c>
      <c r="I674" s="20" t="s">
        <v>690</v>
      </c>
      <c r="J674" s="20" t="s">
        <v>412</v>
      </c>
      <c r="K674" s="20" t="s">
        <v>2411</v>
      </c>
      <c r="L674" s="22">
        <v>27000.0</v>
      </c>
      <c r="M674" s="28">
        <v>12500.0</v>
      </c>
      <c r="N674" s="24">
        <v>12500.0</v>
      </c>
      <c r="O674" s="25">
        <f t="shared" si="185"/>
        <v>0.0216</v>
      </c>
      <c r="P674" s="26">
        <f t="shared" si="183"/>
        <v>14500</v>
      </c>
      <c r="Q674" s="26">
        <f t="shared" si="2"/>
        <v>4500</v>
      </c>
      <c r="R674" s="20"/>
      <c r="S674" s="20"/>
      <c r="T674" s="20"/>
      <c r="U674" s="20"/>
      <c r="V674" s="20"/>
    </row>
    <row r="675" ht="12.75" customHeight="1">
      <c r="A675" s="17" t="s">
        <v>127</v>
      </c>
      <c r="B675" s="18" t="s">
        <v>12</v>
      </c>
      <c r="C675" s="19" t="s">
        <v>2759</v>
      </c>
      <c r="D675" s="20" t="s">
        <v>2760</v>
      </c>
      <c r="E675" s="21" t="s">
        <v>13</v>
      </c>
      <c r="F675" s="20" t="s">
        <v>333</v>
      </c>
      <c r="G675" s="20" t="s">
        <v>2761</v>
      </c>
      <c r="H675" s="20" t="s">
        <v>157</v>
      </c>
      <c r="I675" s="20" t="s">
        <v>1010</v>
      </c>
      <c r="J675" s="20" t="s">
        <v>1675</v>
      </c>
      <c r="K675" s="20" t="s">
        <v>1388</v>
      </c>
      <c r="L675" s="22">
        <v>27000.0</v>
      </c>
      <c r="M675" s="23" t="s">
        <v>2762</v>
      </c>
      <c r="N675" s="24">
        <v>22500.0</v>
      </c>
      <c r="O675" s="25">
        <f t="shared" si="185"/>
        <v>0.012</v>
      </c>
      <c r="P675" s="26">
        <f t="shared" si="183"/>
        <v>4500</v>
      </c>
      <c r="Q675" s="26">
        <f t="shared" si="2"/>
        <v>-5500</v>
      </c>
      <c r="R675" s="20"/>
      <c r="S675" s="20"/>
      <c r="T675" s="20"/>
      <c r="U675" s="20"/>
      <c r="V675" s="20"/>
    </row>
    <row r="676" ht="12.75" customHeight="1">
      <c r="A676" s="17" t="s">
        <v>155</v>
      </c>
      <c r="B676" s="18" t="s">
        <v>14</v>
      </c>
      <c r="C676" s="19" t="s">
        <v>2763</v>
      </c>
      <c r="D676" s="20" t="s">
        <v>2764</v>
      </c>
      <c r="E676" s="21" t="s">
        <v>13</v>
      </c>
      <c r="F676" s="20" t="s">
        <v>311</v>
      </c>
      <c r="G676" s="20" t="s">
        <v>2765</v>
      </c>
      <c r="H676" s="20" t="s">
        <v>157</v>
      </c>
      <c r="I676" s="20" t="s">
        <v>97</v>
      </c>
      <c r="J676" s="20" t="s">
        <v>771</v>
      </c>
      <c r="K676" s="20" t="s">
        <v>2766</v>
      </c>
      <c r="L676" s="22">
        <v>27000.0</v>
      </c>
      <c r="M676" s="28">
        <v>15000.0</v>
      </c>
      <c r="N676" s="24">
        <v>15000.0</v>
      </c>
      <c r="O676" s="25">
        <f t="shared" si="185"/>
        <v>0.018</v>
      </c>
      <c r="P676" s="26">
        <f t="shared" si="183"/>
        <v>12000</v>
      </c>
      <c r="Q676" s="26">
        <f t="shared" si="2"/>
        <v>2000</v>
      </c>
      <c r="R676" s="20"/>
      <c r="S676" s="20"/>
      <c r="T676" s="20"/>
      <c r="U676" s="20"/>
      <c r="V676" s="20"/>
    </row>
    <row r="677" ht="12.75" customHeight="1">
      <c r="A677" s="17" t="s">
        <v>155</v>
      </c>
      <c r="B677" s="18" t="s">
        <v>14</v>
      </c>
      <c r="C677" s="19" t="s">
        <v>2767</v>
      </c>
      <c r="D677" s="20" t="s">
        <v>2768</v>
      </c>
      <c r="E677" s="21" t="s">
        <v>13</v>
      </c>
      <c r="F677" s="20" t="s">
        <v>311</v>
      </c>
      <c r="G677" s="20" t="s">
        <v>2769</v>
      </c>
      <c r="H677" s="20" t="s">
        <v>157</v>
      </c>
      <c r="I677" s="20" t="s">
        <v>153</v>
      </c>
      <c r="J677" s="20" t="s">
        <v>705</v>
      </c>
      <c r="K677" s="20" t="s">
        <v>2770</v>
      </c>
      <c r="L677" s="22">
        <v>27000.0</v>
      </c>
      <c r="M677" s="28">
        <v>15000.0</v>
      </c>
      <c r="N677" s="24">
        <v>15000.0</v>
      </c>
      <c r="O677" s="25">
        <f t="shared" si="185"/>
        <v>0.018</v>
      </c>
      <c r="P677" s="26">
        <f t="shared" si="183"/>
        <v>12000</v>
      </c>
      <c r="Q677" s="26">
        <f t="shared" si="2"/>
        <v>2000</v>
      </c>
      <c r="R677" s="20"/>
      <c r="S677" s="20"/>
      <c r="T677" s="20"/>
      <c r="U677" s="20"/>
      <c r="V677" s="20"/>
    </row>
    <row r="678" ht="12.75" customHeight="1">
      <c r="A678" s="33" t="s">
        <v>191</v>
      </c>
      <c r="B678" s="21" t="s">
        <v>10</v>
      </c>
      <c r="C678" s="39">
        <v>135.0</v>
      </c>
      <c r="D678" s="21" t="s">
        <v>2771</v>
      </c>
      <c r="E678" s="21" t="s">
        <v>13</v>
      </c>
      <c r="F678" s="35"/>
      <c r="G678" s="21"/>
      <c r="H678" s="21"/>
      <c r="I678" s="21"/>
      <c r="J678" s="21" t="s">
        <v>454</v>
      </c>
      <c r="K678" s="21" t="s">
        <v>2772</v>
      </c>
      <c r="L678" s="41">
        <v>27000.0</v>
      </c>
      <c r="M678" s="20"/>
      <c r="N678" s="24">
        <v>54000.0</v>
      </c>
      <c r="O678" s="25">
        <f t="shared" si="185"/>
        <v>0.005</v>
      </c>
      <c r="P678" s="26">
        <v>-27000.0</v>
      </c>
      <c r="Q678" s="26">
        <f t="shared" si="2"/>
        <v>-37000</v>
      </c>
      <c r="R678" s="20"/>
      <c r="S678" s="20"/>
      <c r="T678" s="20"/>
      <c r="U678" s="20"/>
      <c r="V678" s="20"/>
    </row>
    <row r="679" ht="12.75" customHeight="1">
      <c r="A679" s="17" t="s">
        <v>219</v>
      </c>
      <c r="B679" s="18" t="s">
        <v>14</v>
      </c>
      <c r="C679" s="19" t="s">
        <v>2773</v>
      </c>
      <c r="D679" s="20" t="s">
        <v>2774</v>
      </c>
      <c r="E679" s="21" t="s">
        <v>11</v>
      </c>
      <c r="F679" s="20" t="s">
        <v>311</v>
      </c>
      <c r="G679" s="20" t="s">
        <v>2775</v>
      </c>
      <c r="H679" s="20" t="s">
        <v>327</v>
      </c>
      <c r="I679" s="20" t="s">
        <v>161</v>
      </c>
      <c r="J679" s="20" t="s">
        <v>418</v>
      </c>
      <c r="K679" s="20" t="s">
        <v>2776</v>
      </c>
      <c r="L679" s="22">
        <v>27000.0</v>
      </c>
      <c r="M679" s="23" t="s">
        <v>1304</v>
      </c>
      <c r="N679" s="24">
        <v>7200.0</v>
      </c>
      <c r="O679" s="25">
        <f t="shared" si="185"/>
        <v>0.0375</v>
      </c>
      <c r="P679" s="26">
        <f t="shared" ref="P679:P683" si="186">sum(L679-N679)</f>
        <v>19800</v>
      </c>
      <c r="Q679" s="26">
        <f t="shared" si="2"/>
        <v>9800</v>
      </c>
      <c r="R679" s="20"/>
      <c r="S679" s="20"/>
      <c r="T679" s="20"/>
      <c r="U679" s="20"/>
      <c r="V679" s="20"/>
    </row>
    <row r="680" ht="12.75" customHeight="1">
      <c r="A680" s="18" t="s">
        <v>225</v>
      </c>
      <c r="B680" s="21" t="s">
        <v>17</v>
      </c>
      <c r="C680" s="39">
        <v>736.0</v>
      </c>
      <c r="D680" s="21" t="s">
        <v>2777</v>
      </c>
      <c r="E680" s="21" t="s">
        <v>11</v>
      </c>
      <c r="F680" s="21" t="s">
        <v>717</v>
      </c>
      <c r="G680" s="21" t="s">
        <v>2778</v>
      </c>
      <c r="H680" s="20"/>
      <c r="I680" s="20"/>
      <c r="J680" s="21" t="s">
        <v>1023</v>
      </c>
      <c r="K680" s="21" t="s">
        <v>533</v>
      </c>
      <c r="L680" s="40">
        <v>27000.0</v>
      </c>
      <c r="M680" s="36"/>
      <c r="N680" s="26">
        <v>27500.0</v>
      </c>
      <c r="O680" s="20"/>
      <c r="P680" s="26">
        <f t="shared" si="186"/>
        <v>-500</v>
      </c>
      <c r="Q680" s="26">
        <f t="shared" si="2"/>
        <v>-10500</v>
      </c>
      <c r="R680" s="20"/>
      <c r="S680" s="20"/>
      <c r="T680" s="20"/>
      <c r="U680" s="20"/>
      <c r="V680" s="20"/>
    </row>
    <row r="681" ht="12.75" customHeight="1">
      <c r="A681" s="17" t="s">
        <v>225</v>
      </c>
      <c r="B681" s="18" t="s">
        <v>14</v>
      </c>
      <c r="C681" s="19" t="s">
        <v>2779</v>
      </c>
      <c r="D681" s="20" t="s">
        <v>2780</v>
      </c>
      <c r="E681" s="21" t="s">
        <v>13</v>
      </c>
      <c r="F681" s="20" t="s">
        <v>311</v>
      </c>
      <c r="G681" s="20" t="s">
        <v>2781</v>
      </c>
      <c r="H681" s="20" t="s">
        <v>327</v>
      </c>
      <c r="I681" s="20" t="s">
        <v>131</v>
      </c>
      <c r="J681" s="20" t="s">
        <v>2059</v>
      </c>
      <c r="K681" s="20" t="s">
        <v>2782</v>
      </c>
      <c r="L681" s="22">
        <v>27000.0</v>
      </c>
      <c r="M681" s="28">
        <v>27500.0</v>
      </c>
      <c r="N681" s="24">
        <v>27500.0</v>
      </c>
      <c r="O681" s="25">
        <f t="shared" ref="O681:O688" si="187">sum(L681/N681/100)</f>
        <v>0.009818181818</v>
      </c>
      <c r="P681" s="26">
        <f t="shared" si="186"/>
        <v>-500</v>
      </c>
      <c r="Q681" s="26">
        <f t="shared" si="2"/>
        <v>-10500</v>
      </c>
      <c r="R681" s="20"/>
      <c r="S681" s="20"/>
      <c r="T681" s="20"/>
      <c r="U681" s="20"/>
      <c r="V681" s="20"/>
    </row>
    <row r="682" ht="12.75" customHeight="1">
      <c r="A682" s="17" t="s">
        <v>251</v>
      </c>
      <c r="B682" s="18" t="s">
        <v>12</v>
      </c>
      <c r="C682" s="19" t="s">
        <v>2783</v>
      </c>
      <c r="D682" s="20" t="s">
        <v>2784</v>
      </c>
      <c r="E682" s="21" t="s">
        <v>11</v>
      </c>
      <c r="F682" s="20" t="s">
        <v>333</v>
      </c>
      <c r="G682" s="20" t="s">
        <v>2785</v>
      </c>
      <c r="H682" s="20" t="s">
        <v>459</v>
      </c>
      <c r="I682" s="20" t="s">
        <v>75</v>
      </c>
      <c r="J682" s="20" t="s">
        <v>354</v>
      </c>
      <c r="K682" s="20" t="s">
        <v>2786</v>
      </c>
      <c r="L682" s="22">
        <v>27000.0</v>
      </c>
      <c r="M682" s="28">
        <v>30000.0</v>
      </c>
      <c r="N682" s="24">
        <v>30000.0</v>
      </c>
      <c r="O682" s="25">
        <f t="shared" si="187"/>
        <v>0.009</v>
      </c>
      <c r="P682" s="26">
        <f t="shared" si="186"/>
        <v>-3000</v>
      </c>
      <c r="Q682" s="26">
        <f t="shared" si="2"/>
        <v>-13000</v>
      </c>
      <c r="R682" s="20"/>
      <c r="S682" s="20"/>
      <c r="T682" s="20"/>
      <c r="U682" s="20"/>
      <c r="V682" s="20"/>
    </row>
    <row r="683" ht="12.75" customHeight="1">
      <c r="A683" s="17" t="s">
        <v>29</v>
      </c>
      <c r="B683" s="18" t="s">
        <v>12</v>
      </c>
      <c r="C683" s="19" t="s">
        <v>2787</v>
      </c>
      <c r="D683" s="20" t="s">
        <v>2788</v>
      </c>
      <c r="E683" s="21" t="s">
        <v>13</v>
      </c>
      <c r="F683" s="20" t="s">
        <v>311</v>
      </c>
      <c r="G683" s="20" t="s">
        <v>2789</v>
      </c>
      <c r="H683" s="20" t="s">
        <v>157</v>
      </c>
      <c r="I683" s="20" t="s">
        <v>448</v>
      </c>
      <c r="J683" s="20" t="s">
        <v>1878</v>
      </c>
      <c r="K683" s="20" t="s">
        <v>2790</v>
      </c>
      <c r="L683" s="22">
        <v>28000.0</v>
      </c>
      <c r="M683" s="23" t="s">
        <v>669</v>
      </c>
      <c r="N683" s="24">
        <v>15000.0</v>
      </c>
      <c r="O683" s="25">
        <f t="shared" si="187"/>
        <v>0.01866666667</v>
      </c>
      <c r="P683" s="26">
        <f t="shared" si="186"/>
        <v>13000</v>
      </c>
      <c r="Q683" s="26">
        <f t="shared" si="2"/>
        <v>3000</v>
      </c>
      <c r="R683" s="20"/>
      <c r="S683" s="20"/>
      <c r="T683" s="20"/>
      <c r="U683" s="20"/>
      <c r="V683" s="20"/>
    </row>
    <row r="684" ht="12.75" customHeight="1">
      <c r="A684" s="33" t="s">
        <v>47</v>
      </c>
      <c r="B684" s="21" t="s">
        <v>17</v>
      </c>
      <c r="C684" s="34">
        <v>668.0</v>
      </c>
      <c r="D684" s="20" t="s">
        <v>2791</v>
      </c>
      <c r="E684" s="21" t="s">
        <v>11</v>
      </c>
      <c r="F684" s="35" t="s">
        <v>311</v>
      </c>
      <c r="G684" s="35" t="s">
        <v>2792</v>
      </c>
      <c r="H684" s="20"/>
      <c r="I684" s="20"/>
      <c r="J684" s="35" t="s">
        <v>1187</v>
      </c>
      <c r="K684" s="35" t="s">
        <v>969</v>
      </c>
      <c r="L684" s="22">
        <v>28000.0</v>
      </c>
      <c r="M684" s="36"/>
      <c r="N684" s="26">
        <v>7500.0</v>
      </c>
      <c r="O684" s="25">
        <f t="shared" si="187"/>
        <v>0.03733333333</v>
      </c>
      <c r="P684" s="26">
        <v>3000.0</v>
      </c>
      <c r="Q684" s="26">
        <f t="shared" si="2"/>
        <v>10500</v>
      </c>
      <c r="R684" s="20"/>
      <c r="S684" s="20"/>
      <c r="T684" s="20"/>
      <c r="U684" s="20"/>
      <c r="V684" s="20"/>
    </row>
    <row r="685" ht="12.75" customHeight="1">
      <c r="A685" s="17" t="s">
        <v>47</v>
      </c>
      <c r="B685" s="18" t="s">
        <v>12</v>
      </c>
      <c r="C685" s="19" t="s">
        <v>2793</v>
      </c>
      <c r="D685" s="20" t="s">
        <v>2794</v>
      </c>
      <c r="E685" s="21" t="s">
        <v>11</v>
      </c>
      <c r="F685" s="20" t="s">
        <v>358</v>
      </c>
      <c r="G685" s="20" t="s">
        <v>2795</v>
      </c>
      <c r="H685" s="20" t="s">
        <v>393</v>
      </c>
      <c r="I685" s="20" t="s">
        <v>2796</v>
      </c>
      <c r="J685" s="20" t="s">
        <v>919</v>
      </c>
      <c r="K685" s="20" t="s">
        <v>2582</v>
      </c>
      <c r="L685" s="22">
        <v>28000.0</v>
      </c>
      <c r="M685" s="28">
        <v>7500.0</v>
      </c>
      <c r="N685" s="26">
        <v>7500.0</v>
      </c>
      <c r="O685" s="25">
        <f t="shared" si="187"/>
        <v>0.03733333333</v>
      </c>
      <c r="P685" s="26">
        <f t="shared" ref="P685:P687" si="188">sum(L685-N685)</f>
        <v>20500</v>
      </c>
      <c r="Q685" s="26">
        <f t="shared" si="2"/>
        <v>10500</v>
      </c>
      <c r="R685" s="20"/>
      <c r="S685" s="20"/>
      <c r="T685" s="20"/>
      <c r="U685" s="20"/>
      <c r="V685" s="20"/>
    </row>
    <row r="686" ht="12.75" customHeight="1">
      <c r="A686" s="17" t="s">
        <v>67</v>
      </c>
      <c r="B686" s="18" t="s">
        <v>12</v>
      </c>
      <c r="C686" s="19" t="s">
        <v>2797</v>
      </c>
      <c r="D686" s="20" t="s">
        <v>2798</v>
      </c>
      <c r="E686" s="21" t="s">
        <v>11</v>
      </c>
      <c r="F686" s="20" t="s">
        <v>311</v>
      </c>
      <c r="G686" s="20" t="s">
        <v>2799</v>
      </c>
      <c r="H686" s="20" t="s">
        <v>393</v>
      </c>
      <c r="I686" s="20" t="s">
        <v>597</v>
      </c>
      <c r="J686" s="20" t="s">
        <v>1383</v>
      </c>
      <c r="K686" s="20" t="s">
        <v>2800</v>
      </c>
      <c r="L686" s="22">
        <v>28000.0</v>
      </c>
      <c r="M686" s="28">
        <v>12500.0</v>
      </c>
      <c r="N686" s="24">
        <v>12500.0</v>
      </c>
      <c r="O686" s="25">
        <f t="shared" si="187"/>
        <v>0.0224</v>
      </c>
      <c r="P686" s="26">
        <f t="shared" si="188"/>
        <v>15500</v>
      </c>
      <c r="Q686" s="26">
        <f t="shared" si="2"/>
        <v>5500</v>
      </c>
      <c r="R686" s="20"/>
      <c r="S686" s="20"/>
      <c r="T686" s="20"/>
      <c r="U686" s="20"/>
      <c r="V686" s="20"/>
    </row>
    <row r="687" ht="12.75" customHeight="1">
      <c r="A687" s="17" t="s">
        <v>67</v>
      </c>
      <c r="B687" s="18" t="s">
        <v>12</v>
      </c>
      <c r="C687" s="19" t="s">
        <v>2801</v>
      </c>
      <c r="D687" s="20" t="s">
        <v>2802</v>
      </c>
      <c r="E687" s="21" t="s">
        <v>11</v>
      </c>
      <c r="F687" s="20" t="s">
        <v>358</v>
      </c>
      <c r="G687" s="20" t="s">
        <v>2803</v>
      </c>
      <c r="H687" s="20" t="s">
        <v>393</v>
      </c>
      <c r="I687" s="20" t="s">
        <v>2804</v>
      </c>
      <c r="J687" s="20" t="s">
        <v>757</v>
      </c>
      <c r="K687" s="20" t="s">
        <v>2805</v>
      </c>
      <c r="L687" s="22">
        <v>28000.0</v>
      </c>
      <c r="M687" s="28">
        <v>12500.0</v>
      </c>
      <c r="N687" s="24">
        <v>12500.0</v>
      </c>
      <c r="O687" s="25">
        <f t="shared" si="187"/>
        <v>0.0224</v>
      </c>
      <c r="P687" s="26">
        <f t="shared" si="188"/>
        <v>15500</v>
      </c>
      <c r="Q687" s="26">
        <f t="shared" si="2"/>
        <v>5500</v>
      </c>
      <c r="R687" s="20"/>
      <c r="S687" s="20"/>
      <c r="T687" s="20"/>
      <c r="U687" s="20"/>
      <c r="V687" s="20"/>
    </row>
    <row r="688" ht="12.75" customHeight="1">
      <c r="A688" s="33" t="s">
        <v>111</v>
      </c>
      <c r="B688" s="21" t="s">
        <v>17</v>
      </c>
      <c r="C688" s="34">
        <v>594.0</v>
      </c>
      <c r="D688" s="20" t="s">
        <v>2806</v>
      </c>
      <c r="E688" s="21" t="s">
        <v>11</v>
      </c>
      <c r="F688" s="35" t="s">
        <v>721</v>
      </c>
      <c r="G688" s="35" t="s">
        <v>2807</v>
      </c>
      <c r="H688" s="20"/>
      <c r="I688" s="20"/>
      <c r="J688" s="35" t="s">
        <v>2604</v>
      </c>
      <c r="K688" s="35" t="s">
        <v>2355</v>
      </c>
      <c r="L688" s="22">
        <v>28000.0</v>
      </c>
      <c r="M688" s="36"/>
      <c r="N688" s="24">
        <v>25000.0</v>
      </c>
      <c r="O688" s="25">
        <f t="shared" si="187"/>
        <v>0.0112</v>
      </c>
      <c r="P688" s="26">
        <v>3000.0</v>
      </c>
      <c r="Q688" s="26">
        <f t="shared" si="2"/>
        <v>-7000</v>
      </c>
      <c r="R688" s="20"/>
      <c r="S688" s="20"/>
      <c r="T688" s="20"/>
      <c r="U688" s="20"/>
      <c r="V688" s="20"/>
    </row>
    <row r="689" ht="12.75" customHeight="1">
      <c r="A689" s="18" t="s">
        <v>155</v>
      </c>
      <c r="B689" s="21" t="s">
        <v>17</v>
      </c>
      <c r="C689" s="21">
        <v>982.0</v>
      </c>
      <c r="D689" s="20" t="str">
        <f>CONCATENATE(A689," x ", G689)</f>
        <v>Kodi Bear (IRE) x Souzie (IRE)</v>
      </c>
      <c r="E689" s="21" t="s">
        <v>11</v>
      </c>
      <c r="F689" s="21" t="s">
        <v>717</v>
      </c>
      <c r="G689" s="21" t="s">
        <v>2808</v>
      </c>
      <c r="H689" s="20"/>
      <c r="I689" s="20"/>
      <c r="J689" s="21" t="s">
        <v>1143</v>
      </c>
      <c r="K689" s="21" t="s">
        <v>2809</v>
      </c>
      <c r="L689" s="37">
        <v>28000.0</v>
      </c>
      <c r="M689" s="20"/>
      <c r="N689" s="26">
        <f>VLOOKUP(A689,'Sale Lots'!$A$2:$N$1084,14)</f>
        <v>15000</v>
      </c>
      <c r="O689" s="25"/>
      <c r="P689" s="26">
        <f t="shared" ref="P689:P690" si="189">sum(L689-N689)</f>
        <v>13000</v>
      </c>
      <c r="Q689" s="26">
        <f t="shared" si="2"/>
        <v>3000</v>
      </c>
      <c r="R689" s="20"/>
      <c r="S689" s="20"/>
      <c r="T689" s="20"/>
      <c r="U689" s="20"/>
      <c r="V689" s="20"/>
    </row>
    <row r="690" ht="12.75" customHeight="1">
      <c r="A690" s="18" t="s">
        <v>155</v>
      </c>
      <c r="B690" s="21" t="s">
        <v>17</v>
      </c>
      <c r="C690" s="39">
        <v>738.0</v>
      </c>
      <c r="D690" s="21" t="s">
        <v>2810</v>
      </c>
      <c r="E690" s="21" t="s">
        <v>11</v>
      </c>
      <c r="F690" s="21" t="s">
        <v>717</v>
      </c>
      <c r="G690" s="21" t="s">
        <v>2811</v>
      </c>
      <c r="H690" s="20"/>
      <c r="I690" s="20"/>
      <c r="J690" s="21" t="s">
        <v>1018</v>
      </c>
      <c r="K690" s="21" t="s">
        <v>2812</v>
      </c>
      <c r="L690" s="40">
        <v>28000.0</v>
      </c>
      <c r="M690" s="36"/>
      <c r="N690" s="26">
        <v>15000.0</v>
      </c>
      <c r="O690" s="20"/>
      <c r="P690" s="26">
        <f t="shared" si="189"/>
        <v>13000</v>
      </c>
      <c r="Q690" s="26">
        <f t="shared" si="2"/>
        <v>3000</v>
      </c>
      <c r="R690" s="20"/>
      <c r="S690" s="20"/>
      <c r="T690" s="20"/>
      <c r="U690" s="20"/>
      <c r="V690" s="20"/>
    </row>
    <row r="691" ht="12.75" customHeight="1">
      <c r="A691" s="18" t="s">
        <v>165</v>
      </c>
      <c r="B691" s="21" t="s">
        <v>10</v>
      </c>
      <c r="C691" s="39">
        <v>272.0</v>
      </c>
      <c r="D691" s="21" t="s">
        <v>2813</v>
      </c>
      <c r="E691" s="21" t="s">
        <v>13</v>
      </c>
      <c r="F691" s="20"/>
      <c r="G691" s="20"/>
      <c r="H691" s="20"/>
      <c r="I691" s="20"/>
      <c r="J691" s="21" t="s">
        <v>705</v>
      </c>
      <c r="K691" s="21" t="s">
        <v>2814</v>
      </c>
      <c r="L691" s="22">
        <v>28000.0</v>
      </c>
      <c r="M691" s="36"/>
      <c r="N691" s="26">
        <v>12500.0</v>
      </c>
      <c r="O691" s="25">
        <f t="shared" ref="O691:O698" si="190">sum(L691/N691/100)</f>
        <v>0.0224</v>
      </c>
      <c r="P691" s="26">
        <v>15500.0</v>
      </c>
      <c r="Q691" s="26">
        <f t="shared" si="2"/>
        <v>5500</v>
      </c>
      <c r="R691" s="20"/>
      <c r="S691" s="20"/>
      <c r="T691" s="20"/>
      <c r="U691" s="20"/>
      <c r="V691" s="20"/>
    </row>
    <row r="692" ht="12.75" customHeight="1">
      <c r="A692" s="17" t="s">
        <v>165</v>
      </c>
      <c r="B692" s="18" t="s">
        <v>12</v>
      </c>
      <c r="C692" s="19" t="s">
        <v>2815</v>
      </c>
      <c r="D692" s="20" t="s">
        <v>2816</v>
      </c>
      <c r="E692" s="21" t="s">
        <v>13</v>
      </c>
      <c r="F692" s="20" t="s">
        <v>311</v>
      </c>
      <c r="G692" s="20" t="s">
        <v>2817</v>
      </c>
      <c r="H692" s="20" t="s">
        <v>161</v>
      </c>
      <c r="I692" s="20" t="s">
        <v>2818</v>
      </c>
      <c r="J692" s="20" t="s">
        <v>2000</v>
      </c>
      <c r="K692" s="20" t="s">
        <v>2819</v>
      </c>
      <c r="L692" s="22">
        <v>28000.0</v>
      </c>
      <c r="M692" s="28">
        <v>12500.0</v>
      </c>
      <c r="N692" s="24">
        <v>12500.0</v>
      </c>
      <c r="O692" s="25">
        <f t="shared" si="190"/>
        <v>0.0224</v>
      </c>
      <c r="P692" s="26">
        <f t="shared" ref="P692:P694" si="191">sum(L692-N692)</f>
        <v>15500</v>
      </c>
      <c r="Q692" s="26">
        <f t="shared" si="2"/>
        <v>5500</v>
      </c>
      <c r="R692" s="20"/>
      <c r="S692" s="20"/>
      <c r="T692" s="20"/>
      <c r="U692" s="20"/>
      <c r="V692" s="20"/>
    </row>
    <row r="693" ht="12.75" customHeight="1">
      <c r="A693" s="17" t="s">
        <v>177</v>
      </c>
      <c r="B693" s="18" t="s">
        <v>12</v>
      </c>
      <c r="C693" s="19" t="s">
        <v>2820</v>
      </c>
      <c r="D693" s="20" t="s">
        <v>2821</v>
      </c>
      <c r="E693" s="21" t="s">
        <v>13</v>
      </c>
      <c r="F693" s="20" t="s">
        <v>311</v>
      </c>
      <c r="G693" s="20" t="s">
        <v>2822</v>
      </c>
      <c r="H693" s="20" t="s">
        <v>223</v>
      </c>
      <c r="I693" s="20" t="s">
        <v>2823</v>
      </c>
      <c r="J693" s="20" t="s">
        <v>673</v>
      </c>
      <c r="K693" s="20" t="s">
        <v>2195</v>
      </c>
      <c r="L693" s="22">
        <v>28000.0</v>
      </c>
      <c r="M693" s="28">
        <v>50000.0</v>
      </c>
      <c r="N693" s="24">
        <v>50000.0</v>
      </c>
      <c r="O693" s="25">
        <f t="shared" si="190"/>
        <v>0.0056</v>
      </c>
      <c r="P693" s="26">
        <f t="shared" si="191"/>
        <v>-22000</v>
      </c>
      <c r="Q693" s="26">
        <f t="shared" si="2"/>
        <v>-32000</v>
      </c>
      <c r="R693" s="20"/>
      <c r="S693" s="20"/>
      <c r="T693" s="20"/>
      <c r="U693" s="20"/>
      <c r="V693" s="20"/>
    </row>
    <row r="694" ht="12.75" customHeight="1">
      <c r="A694" s="17" t="s">
        <v>179</v>
      </c>
      <c r="B694" s="18" t="s">
        <v>12</v>
      </c>
      <c r="C694" s="19" t="s">
        <v>2824</v>
      </c>
      <c r="D694" s="20" t="s">
        <v>2825</v>
      </c>
      <c r="E694" s="21" t="s">
        <v>11</v>
      </c>
      <c r="F694" s="20" t="s">
        <v>311</v>
      </c>
      <c r="G694" s="20" t="s">
        <v>2826</v>
      </c>
      <c r="H694" s="20" t="s">
        <v>157</v>
      </c>
      <c r="I694" s="20" t="s">
        <v>1980</v>
      </c>
      <c r="J694" s="20" t="s">
        <v>914</v>
      </c>
      <c r="K694" s="20" t="s">
        <v>1177</v>
      </c>
      <c r="L694" s="22">
        <v>28000.0</v>
      </c>
      <c r="M694" s="28">
        <v>6000.0</v>
      </c>
      <c r="N694" s="24">
        <v>6000.0</v>
      </c>
      <c r="O694" s="25">
        <f t="shared" si="190"/>
        <v>0.04666666667</v>
      </c>
      <c r="P694" s="26">
        <f t="shared" si="191"/>
        <v>22000</v>
      </c>
      <c r="Q694" s="26">
        <f t="shared" si="2"/>
        <v>12000</v>
      </c>
      <c r="R694" s="20"/>
      <c r="S694" s="20"/>
      <c r="T694" s="20"/>
      <c r="U694" s="20"/>
      <c r="V694" s="20"/>
    </row>
    <row r="695" ht="12.75" customHeight="1">
      <c r="A695" s="33" t="s">
        <v>213</v>
      </c>
      <c r="B695" s="21" t="s">
        <v>17</v>
      </c>
      <c r="C695" s="34">
        <v>541.0</v>
      </c>
      <c r="D695" s="35" t="s">
        <v>2827</v>
      </c>
      <c r="E695" s="21" t="s">
        <v>13</v>
      </c>
      <c r="F695" s="35" t="s">
        <v>697</v>
      </c>
      <c r="G695" s="35" t="s">
        <v>2828</v>
      </c>
      <c r="H695" s="20"/>
      <c r="I695" s="20"/>
      <c r="J695" s="35" t="s">
        <v>2735</v>
      </c>
      <c r="K695" s="35" t="s">
        <v>1177</v>
      </c>
      <c r="L695" s="22">
        <v>28000.0</v>
      </c>
      <c r="M695" s="36"/>
      <c r="N695" s="26">
        <v>25000.0</v>
      </c>
      <c r="O695" s="25">
        <f t="shared" si="190"/>
        <v>0.0112</v>
      </c>
      <c r="P695" s="26">
        <v>3000.0</v>
      </c>
      <c r="Q695" s="26">
        <f t="shared" si="2"/>
        <v>-7000</v>
      </c>
      <c r="R695" s="20"/>
      <c r="S695" s="20"/>
      <c r="T695" s="20"/>
      <c r="U695" s="20"/>
      <c r="V695" s="20"/>
    </row>
    <row r="696" ht="12.75" customHeight="1">
      <c r="A696" s="17" t="s">
        <v>213</v>
      </c>
      <c r="B696" s="18" t="s">
        <v>14</v>
      </c>
      <c r="C696" s="19" t="s">
        <v>2829</v>
      </c>
      <c r="D696" s="20" t="s">
        <v>2830</v>
      </c>
      <c r="E696" s="21" t="s">
        <v>11</v>
      </c>
      <c r="F696" s="20" t="s">
        <v>311</v>
      </c>
      <c r="G696" s="20" t="s">
        <v>2831</v>
      </c>
      <c r="H696" s="20" t="s">
        <v>950</v>
      </c>
      <c r="I696" s="20" t="s">
        <v>75</v>
      </c>
      <c r="J696" s="20" t="s">
        <v>2234</v>
      </c>
      <c r="K696" s="20" t="s">
        <v>2832</v>
      </c>
      <c r="L696" s="22">
        <v>28000.0</v>
      </c>
      <c r="M696" s="28">
        <v>25000.0</v>
      </c>
      <c r="N696" s="26">
        <v>25000.0</v>
      </c>
      <c r="O696" s="25">
        <f t="shared" si="190"/>
        <v>0.0112</v>
      </c>
      <c r="P696" s="26">
        <f t="shared" ref="P696:P704" si="192">sum(L696-N696)</f>
        <v>3000</v>
      </c>
      <c r="Q696" s="26">
        <f t="shared" si="2"/>
        <v>-7000</v>
      </c>
      <c r="R696" s="20"/>
      <c r="S696" s="20"/>
      <c r="T696" s="20"/>
      <c r="U696" s="20"/>
      <c r="V696" s="20"/>
    </row>
    <row r="697" ht="12.75" customHeight="1">
      <c r="A697" s="17" t="s">
        <v>219</v>
      </c>
      <c r="B697" s="18" t="s">
        <v>12</v>
      </c>
      <c r="C697" s="19" t="s">
        <v>2833</v>
      </c>
      <c r="D697" s="20" t="s">
        <v>2834</v>
      </c>
      <c r="E697" s="21" t="s">
        <v>11</v>
      </c>
      <c r="F697" s="20" t="s">
        <v>422</v>
      </c>
      <c r="G697" s="20" t="s">
        <v>2835</v>
      </c>
      <c r="H697" s="20" t="s">
        <v>327</v>
      </c>
      <c r="I697" s="20" t="s">
        <v>2111</v>
      </c>
      <c r="J697" s="20" t="s">
        <v>2495</v>
      </c>
      <c r="K697" s="20" t="s">
        <v>2836</v>
      </c>
      <c r="L697" s="22">
        <v>28000.0</v>
      </c>
      <c r="M697" s="23" t="s">
        <v>1304</v>
      </c>
      <c r="N697" s="24">
        <v>7200.0</v>
      </c>
      <c r="O697" s="25">
        <f t="shared" si="190"/>
        <v>0.03888888889</v>
      </c>
      <c r="P697" s="26">
        <f t="shared" si="192"/>
        <v>20800</v>
      </c>
      <c r="Q697" s="26">
        <f t="shared" si="2"/>
        <v>10800</v>
      </c>
      <c r="R697" s="20"/>
      <c r="S697" s="20"/>
      <c r="T697" s="20"/>
      <c r="U697" s="20"/>
      <c r="V697" s="20"/>
    </row>
    <row r="698" ht="12.75" customHeight="1">
      <c r="A698" s="17" t="s">
        <v>223</v>
      </c>
      <c r="B698" s="18" t="s">
        <v>12</v>
      </c>
      <c r="C698" s="19" t="s">
        <v>2837</v>
      </c>
      <c r="D698" s="20" t="s">
        <v>2838</v>
      </c>
      <c r="E698" s="21" t="s">
        <v>13</v>
      </c>
      <c r="F698" s="20" t="s">
        <v>311</v>
      </c>
      <c r="G698" s="20" t="s">
        <v>2839</v>
      </c>
      <c r="H698" s="20" t="s">
        <v>189</v>
      </c>
      <c r="I698" s="20" t="s">
        <v>157</v>
      </c>
      <c r="J698" s="20" t="s">
        <v>2840</v>
      </c>
      <c r="K698" s="20" t="s">
        <v>2841</v>
      </c>
      <c r="L698" s="22">
        <v>28000.0</v>
      </c>
      <c r="M698" s="23" t="s">
        <v>1543</v>
      </c>
      <c r="N698" s="24">
        <v>54000.0</v>
      </c>
      <c r="O698" s="25">
        <f t="shared" si="190"/>
        <v>0.005185185185</v>
      </c>
      <c r="P698" s="26">
        <f t="shared" si="192"/>
        <v>-26000</v>
      </c>
      <c r="Q698" s="26">
        <f t="shared" si="2"/>
        <v>-36000</v>
      </c>
      <c r="R698" s="20"/>
      <c r="S698" s="20"/>
      <c r="T698" s="20"/>
      <c r="U698" s="20"/>
      <c r="V698" s="20"/>
    </row>
    <row r="699" ht="12.75" customHeight="1">
      <c r="A699" s="18" t="s">
        <v>225</v>
      </c>
      <c r="B699" s="21" t="s">
        <v>17</v>
      </c>
      <c r="C699" s="21">
        <v>882.0</v>
      </c>
      <c r="D699" s="20" t="str">
        <f>CONCATENATE(A699," x ", G699)</f>
        <v>Sioux Nation (USA) x Mufaraqaat (IRE)</v>
      </c>
      <c r="E699" s="21" t="s">
        <v>11</v>
      </c>
      <c r="F699" s="21" t="s">
        <v>769</v>
      </c>
      <c r="G699" s="21" t="s">
        <v>2842</v>
      </c>
      <c r="H699" s="20"/>
      <c r="I699" s="20"/>
      <c r="J699" s="21" t="s">
        <v>2843</v>
      </c>
      <c r="K699" s="21" t="s">
        <v>2844</v>
      </c>
      <c r="L699" s="37">
        <v>28000.0</v>
      </c>
      <c r="M699" s="20"/>
      <c r="N699" s="26">
        <f>VLOOKUP(A699,'Sale Lots'!$A$2:$N$1084,14)</f>
        <v>27500</v>
      </c>
      <c r="O699" s="25"/>
      <c r="P699" s="26">
        <f t="shared" si="192"/>
        <v>500</v>
      </c>
      <c r="Q699" s="26">
        <f t="shared" si="2"/>
        <v>-9500</v>
      </c>
      <c r="R699" s="20"/>
      <c r="S699" s="20"/>
      <c r="T699" s="20"/>
      <c r="U699" s="20"/>
      <c r="V699" s="20"/>
    </row>
    <row r="700" ht="12.75" customHeight="1">
      <c r="A700" s="17" t="s">
        <v>225</v>
      </c>
      <c r="B700" s="18" t="s">
        <v>14</v>
      </c>
      <c r="C700" s="19" t="s">
        <v>2845</v>
      </c>
      <c r="D700" s="20" t="s">
        <v>2846</v>
      </c>
      <c r="E700" s="21" t="s">
        <v>11</v>
      </c>
      <c r="F700" s="20" t="s">
        <v>311</v>
      </c>
      <c r="G700" s="20" t="s">
        <v>2847</v>
      </c>
      <c r="H700" s="20" t="s">
        <v>327</v>
      </c>
      <c r="I700" s="20" t="s">
        <v>205</v>
      </c>
      <c r="J700" s="20" t="s">
        <v>2354</v>
      </c>
      <c r="K700" s="20" t="s">
        <v>870</v>
      </c>
      <c r="L700" s="22">
        <v>28000.0</v>
      </c>
      <c r="M700" s="28">
        <v>27500.0</v>
      </c>
      <c r="N700" s="24">
        <v>27500.0</v>
      </c>
      <c r="O700" s="25">
        <f>sum(L700/N700/100)</f>
        <v>0.01018181818</v>
      </c>
      <c r="P700" s="26">
        <f t="shared" si="192"/>
        <v>500</v>
      </c>
      <c r="Q700" s="26">
        <f t="shared" si="2"/>
        <v>-9500</v>
      </c>
      <c r="R700" s="20"/>
      <c r="S700" s="20"/>
      <c r="T700" s="20"/>
      <c r="U700" s="20"/>
      <c r="V700" s="20"/>
    </row>
    <row r="701" ht="12.75" customHeight="1">
      <c r="A701" s="18" t="s">
        <v>233</v>
      </c>
      <c r="B701" s="21" t="s">
        <v>17</v>
      </c>
      <c r="C701" s="21">
        <v>784.0</v>
      </c>
      <c r="D701" s="20" t="str">
        <f>CONCATENATE(A701," x ", G701)</f>
        <v>Sottsass (FR) x Hug And A Kiss (USA)</v>
      </c>
      <c r="E701" s="21" t="s">
        <v>13</v>
      </c>
      <c r="F701" s="21" t="s">
        <v>853</v>
      </c>
      <c r="G701" s="21" t="s">
        <v>2848</v>
      </c>
      <c r="H701" s="20"/>
      <c r="I701" s="20"/>
      <c r="J701" s="21" t="s">
        <v>1039</v>
      </c>
      <c r="K701" s="21" t="s">
        <v>2195</v>
      </c>
      <c r="L701" s="37">
        <v>28000.0</v>
      </c>
      <c r="M701" s="20"/>
      <c r="N701" s="24">
        <v>25000.0</v>
      </c>
      <c r="O701" s="25"/>
      <c r="P701" s="26">
        <f t="shared" si="192"/>
        <v>3000</v>
      </c>
      <c r="Q701" s="26">
        <f t="shared" si="2"/>
        <v>-7000</v>
      </c>
      <c r="R701" s="20"/>
      <c r="S701" s="20"/>
      <c r="T701" s="20"/>
      <c r="U701" s="20"/>
      <c r="V701" s="20"/>
    </row>
    <row r="702" ht="12.75" customHeight="1">
      <c r="A702" s="17" t="s">
        <v>233</v>
      </c>
      <c r="B702" s="18" t="s">
        <v>14</v>
      </c>
      <c r="C702" s="19" t="s">
        <v>2849</v>
      </c>
      <c r="D702" s="20" t="s">
        <v>2850</v>
      </c>
      <c r="E702" s="21" t="s">
        <v>13</v>
      </c>
      <c r="F702" s="20" t="s">
        <v>311</v>
      </c>
      <c r="G702" s="20" t="s">
        <v>2851</v>
      </c>
      <c r="H702" s="20" t="s">
        <v>227</v>
      </c>
      <c r="I702" s="20" t="s">
        <v>1336</v>
      </c>
      <c r="J702" s="20" t="s">
        <v>412</v>
      </c>
      <c r="K702" s="20" t="s">
        <v>743</v>
      </c>
      <c r="L702" s="22">
        <v>28000.0</v>
      </c>
      <c r="M702" s="28">
        <v>25000.0</v>
      </c>
      <c r="N702" s="24">
        <v>25000.0</v>
      </c>
      <c r="O702" s="25">
        <f t="shared" ref="O702:O703" si="193">sum(L702/N702/100)</f>
        <v>0.0112</v>
      </c>
      <c r="P702" s="26">
        <f t="shared" si="192"/>
        <v>3000</v>
      </c>
      <c r="Q702" s="26">
        <f t="shared" si="2"/>
        <v>-7000</v>
      </c>
      <c r="R702" s="20"/>
      <c r="S702" s="20"/>
      <c r="T702" s="20"/>
      <c r="U702" s="20"/>
      <c r="V702" s="20"/>
    </row>
    <row r="703" ht="12.75" customHeight="1">
      <c r="A703" s="17" t="s">
        <v>233</v>
      </c>
      <c r="B703" s="18" t="s">
        <v>12</v>
      </c>
      <c r="C703" s="19" t="s">
        <v>2852</v>
      </c>
      <c r="D703" s="20" t="s">
        <v>2853</v>
      </c>
      <c r="E703" s="21" t="s">
        <v>13</v>
      </c>
      <c r="F703" s="20" t="s">
        <v>358</v>
      </c>
      <c r="G703" s="20" t="s">
        <v>2854</v>
      </c>
      <c r="H703" s="20" t="s">
        <v>227</v>
      </c>
      <c r="I703" s="20" t="s">
        <v>459</v>
      </c>
      <c r="J703" s="20" t="s">
        <v>1141</v>
      </c>
      <c r="K703" s="20" t="s">
        <v>1951</v>
      </c>
      <c r="L703" s="22">
        <v>28000.0</v>
      </c>
      <c r="M703" s="28">
        <v>25000.0</v>
      </c>
      <c r="N703" s="24">
        <v>25000.0</v>
      </c>
      <c r="O703" s="25">
        <f t="shared" si="193"/>
        <v>0.0112</v>
      </c>
      <c r="P703" s="26">
        <f t="shared" si="192"/>
        <v>3000</v>
      </c>
      <c r="Q703" s="26">
        <f t="shared" si="2"/>
        <v>-7000</v>
      </c>
      <c r="R703" s="20"/>
      <c r="S703" s="20"/>
      <c r="T703" s="20"/>
      <c r="U703" s="20"/>
      <c r="V703" s="20"/>
    </row>
    <row r="704" ht="12.75" customHeight="1">
      <c r="A704" s="18" t="s">
        <v>235</v>
      </c>
      <c r="B704" s="21" t="s">
        <v>17</v>
      </c>
      <c r="C704" s="21">
        <v>803.0</v>
      </c>
      <c r="D704" s="20" t="str">
        <f>CONCATENATE(A704," x ", G704)</f>
        <v>Space Blues (IRE) x Jedi Princess (IRE)</v>
      </c>
      <c r="E704" s="21" t="s">
        <v>11</v>
      </c>
      <c r="F704" s="21" t="s">
        <v>853</v>
      </c>
      <c r="G704" s="21" t="s">
        <v>2855</v>
      </c>
      <c r="H704" s="20"/>
      <c r="I704" s="20"/>
      <c r="J704" s="21" t="s">
        <v>1649</v>
      </c>
      <c r="K704" s="21" t="s">
        <v>1683</v>
      </c>
      <c r="L704" s="37">
        <v>28000.0</v>
      </c>
      <c r="M704" s="20"/>
      <c r="N704" s="24">
        <v>16000.0</v>
      </c>
      <c r="O704" s="25"/>
      <c r="P704" s="26">
        <f t="shared" si="192"/>
        <v>12000</v>
      </c>
      <c r="Q704" s="26">
        <f t="shared" si="2"/>
        <v>2000</v>
      </c>
      <c r="R704" s="20"/>
      <c r="S704" s="20"/>
      <c r="T704" s="20"/>
      <c r="U704" s="20"/>
      <c r="V704" s="20"/>
    </row>
    <row r="705" ht="12.75" customHeight="1">
      <c r="A705" s="33" t="s">
        <v>237</v>
      </c>
      <c r="B705" s="21" t="s">
        <v>10</v>
      </c>
      <c r="C705" s="40">
        <v>182.0</v>
      </c>
      <c r="D705" s="21" t="s">
        <v>2856</v>
      </c>
      <c r="E705" s="21" t="s">
        <v>11</v>
      </c>
      <c r="F705" s="35"/>
      <c r="G705" s="21"/>
      <c r="H705" s="21"/>
      <c r="I705" s="21"/>
      <c r="J705" s="21" t="s">
        <v>1023</v>
      </c>
      <c r="K705" s="21" t="s">
        <v>2857</v>
      </c>
      <c r="L705" s="41">
        <v>28000.0</v>
      </c>
      <c r="M705" s="20"/>
      <c r="N705" s="24">
        <v>50000.0</v>
      </c>
      <c r="O705" s="25">
        <f t="shared" ref="O705:O708" si="194">sum(L705/N705/100)</f>
        <v>0.0056</v>
      </c>
      <c r="P705" s="26">
        <v>-22000.0</v>
      </c>
      <c r="Q705" s="26">
        <f t="shared" si="2"/>
        <v>-32000</v>
      </c>
      <c r="R705" s="20"/>
      <c r="S705" s="20"/>
      <c r="T705" s="20"/>
      <c r="U705" s="20"/>
      <c r="V705" s="20"/>
    </row>
    <row r="706" ht="12.75" customHeight="1">
      <c r="A706" s="17" t="s">
        <v>239</v>
      </c>
      <c r="B706" s="18" t="s">
        <v>12</v>
      </c>
      <c r="C706" s="19" t="s">
        <v>2858</v>
      </c>
      <c r="D706" s="20" t="s">
        <v>2859</v>
      </c>
      <c r="E706" s="21" t="s">
        <v>11</v>
      </c>
      <c r="F706" s="20" t="s">
        <v>311</v>
      </c>
      <c r="G706" s="20" t="s">
        <v>2860</v>
      </c>
      <c r="H706" s="20" t="s">
        <v>347</v>
      </c>
      <c r="I706" s="20" t="s">
        <v>1588</v>
      </c>
      <c r="J706" s="20" t="s">
        <v>757</v>
      </c>
      <c r="K706" s="20" t="s">
        <v>2861</v>
      </c>
      <c r="L706" s="22">
        <v>28000.0</v>
      </c>
      <c r="M706" s="28">
        <v>10000.0</v>
      </c>
      <c r="N706" s="24">
        <v>10000.0</v>
      </c>
      <c r="O706" s="25">
        <f t="shared" si="194"/>
        <v>0.028</v>
      </c>
      <c r="P706" s="26">
        <f t="shared" ref="P706:P707" si="195">sum(L706-N706)</f>
        <v>18000</v>
      </c>
      <c r="Q706" s="26">
        <f t="shared" si="2"/>
        <v>8000</v>
      </c>
      <c r="R706" s="20"/>
      <c r="S706" s="20"/>
      <c r="T706" s="20"/>
      <c r="U706" s="20"/>
      <c r="V706" s="20"/>
    </row>
    <row r="707" ht="12.75" customHeight="1">
      <c r="A707" s="17" t="s">
        <v>269</v>
      </c>
      <c r="B707" s="18" t="s">
        <v>12</v>
      </c>
      <c r="C707" s="19" t="s">
        <v>2862</v>
      </c>
      <c r="D707" s="20" t="s">
        <v>2863</v>
      </c>
      <c r="E707" s="21" t="s">
        <v>11</v>
      </c>
      <c r="F707" s="20" t="s">
        <v>358</v>
      </c>
      <c r="G707" s="20" t="s">
        <v>2864</v>
      </c>
      <c r="H707" s="20" t="s">
        <v>459</v>
      </c>
      <c r="I707" s="20" t="s">
        <v>353</v>
      </c>
      <c r="J707" s="20" t="s">
        <v>673</v>
      </c>
      <c r="K707" s="20" t="s">
        <v>1890</v>
      </c>
      <c r="L707" s="22">
        <v>28000.0</v>
      </c>
      <c r="M707" s="23" t="s">
        <v>462</v>
      </c>
      <c r="N707" s="24">
        <v>10800.0</v>
      </c>
      <c r="O707" s="25">
        <f t="shared" si="194"/>
        <v>0.02592592593</v>
      </c>
      <c r="P707" s="26">
        <f t="shared" si="195"/>
        <v>17200</v>
      </c>
      <c r="Q707" s="26">
        <f t="shared" si="2"/>
        <v>7200</v>
      </c>
      <c r="R707" s="20"/>
      <c r="S707" s="20"/>
      <c r="T707" s="20"/>
      <c r="U707" s="20"/>
      <c r="V707" s="20"/>
    </row>
    <row r="708" ht="12.75" customHeight="1">
      <c r="A708" s="18" t="s">
        <v>293</v>
      </c>
      <c r="B708" s="21" t="s">
        <v>10</v>
      </c>
      <c r="C708" s="39">
        <v>283.0</v>
      </c>
      <c r="D708" s="21" t="s">
        <v>2865</v>
      </c>
      <c r="E708" s="21" t="s">
        <v>11</v>
      </c>
      <c r="F708" s="20"/>
      <c r="G708" s="20"/>
      <c r="H708" s="20"/>
      <c r="I708" s="20"/>
      <c r="J708" s="21" t="s">
        <v>924</v>
      </c>
      <c r="K708" s="21" t="s">
        <v>2866</v>
      </c>
      <c r="L708" s="22">
        <v>28000.0</v>
      </c>
      <c r="M708" s="36"/>
      <c r="N708" s="26">
        <v>25000.0</v>
      </c>
      <c r="O708" s="25">
        <f t="shared" si="194"/>
        <v>0.0112</v>
      </c>
      <c r="P708" s="26">
        <v>3000.0</v>
      </c>
      <c r="Q708" s="26">
        <f t="shared" si="2"/>
        <v>-7000</v>
      </c>
      <c r="R708" s="20"/>
      <c r="S708" s="20"/>
      <c r="T708" s="20"/>
      <c r="U708" s="20"/>
      <c r="V708" s="20"/>
    </row>
    <row r="709" ht="12.75" customHeight="1">
      <c r="A709" s="18" t="s">
        <v>241</v>
      </c>
      <c r="B709" s="21" t="s">
        <v>17</v>
      </c>
      <c r="C709" s="21">
        <v>967.0</v>
      </c>
      <c r="D709" s="20" t="str">
        <f>CONCATENATE(A709," x ", G709)</f>
        <v>Starspangledbanner (AUS) x Shebelia (GER)</v>
      </c>
      <c r="E709" s="21" t="s">
        <v>11</v>
      </c>
      <c r="F709" s="21" t="s">
        <v>717</v>
      </c>
      <c r="G709" s="21" t="s">
        <v>2867</v>
      </c>
      <c r="H709" s="20"/>
      <c r="I709" s="20"/>
      <c r="J709" s="21" t="s">
        <v>2354</v>
      </c>
      <c r="K709" s="21" t="s">
        <v>2868</v>
      </c>
      <c r="L709" s="37">
        <v>29000.0</v>
      </c>
      <c r="M709" s="20"/>
      <c r="N709" s="26">
        <f>VLOOKUP(A709,'Sale Lots'!$A$2:$N$1084,14)</f>
        <v>45000</v>
      </c>
      <c r="O709" s="25"/>
      <c r="P709" s="26">
        <f>sum(L709-N709)</f>
        <v>-16000</v>
      </c>
      <c r="Q709" s="26">
        <f t="shared" si="2"/>
        <v>-26000</v>
      </c>
      <c r="R709" s="20"/>
      <c r="S709" s="20"/>
      <c r="T709" s="20"/>
      <c r="U709" s="20"/>
      <c r="V709" s="20"/>
    </row>
    <row r="710" ht="12.75" customHeight="1">
      <c r="A710" s="33" t="s">
        <v>16</v>
      </c>
      <c r="B710" s="21" t="s">
        <v>17</v>
      </c>
      <c r="C710" s="34">
        <v>663.0</v>
      </c>
      <c r="D710" s="20" t="s">
        <v>2869</v>
      </c>
      <c r="E710" s="21" t="s">
        <v>13</v>
      </c>
      <c r="F710" s="35" t="s">
        <v>311</v>
      </c>
      <c r="G710" s="35" t="s">
        <v>2870</v>
      </c>
      <c r="H710" s="20"/>
      <c r="I710" s="20"/>
      <c r="J710" s="35" t="s">
        <v>771</v>
      </c>
      <c r="K710" s="35" t="s">
        <v>2871</v>
      </c>
      <c r="L710" s="22">
        <v>30000.0</v>
      </c>
      <c r="M710" s="36"/>
      <c r="N710" s="26">
        <v>25000.0</v>
      </c>
      <c r="O710" s="25">
        <f>sum(L710/N710/100)</f>
        <v>0.012</v>
      </c>
      <c r="P710" s="26">
        <v>3000.0</v>
      </c>
      <c r="Q710" s="26">
        <f t="shared" si="2"/>
        <v>-5000</v>
      </c>
      <c r="R710" s="20"/>
      <c r="S710" s="20"/>
      <c r="T710" s="20"/>
      <c r="U710" s="20"/>
      <c r="V710" s="20"/>
    </row>
    <row r="711" ht="12.75" customHeight="1">
      <c r="A711" s="18" t="s">
        <v>33</v>
      </c>
      <c r="B711" s="21" t="s">
        <v>17</v>
      </c>
      <c r="C711" s="21">
        <v>978.0</v>
      </c>
      <c r="D711" s="20" t="str">
        <f>CONCATENATE(A711," x ", G711)</f>
        <v>Australia (GB) x Soriya (FR)</v>
      </c>
      <c r="E711" s="21" t="s">
        <v>11</v>
      </c>
      <c r="F711" s="21" t="s">
        <v>717</v>
      </c>
      <c r="G711" s="21" t="s">
        <v>2872</v>
      </c>
      <c r="H711" s="20"/>
      <c r="I711" s="20"/>
      <c r="J711" s="21" t="s">
        <v>407</v>
      </c>
      <c r="K711" s="21" t="s">
        <v>2873</v>
      </c>
      <c r="L711" s="37">
        <v>30000.0</v>
      </c>
      <c r="M711" s="20"/>
      <c r="N711" s="24">
        <v>17500.0</v>
      </c>
      <c r="O711" s="25"/>
      <c r="P711" s="26">
        <f t="shared" ref="P711:P713" si="196">sum(L711-N711)</f>
        <v>12500</v>
      </c>
      <c r="Q711" s="26">
        <f t="shared" si="2"/>
        <v>2500</v>
      </c>
      <c r="R711" s="20"/>
      <c r="S711" s="20"/>
      <c r="T711" s="20"/>
      <c r="U711" s="20"/>
      <c r="V711" s="20"/>
    </row>
    <row r="712" ht="12.75" customHeight="1">
      <c r="A712" s="17" t="s">
        <v>43</v>
      </c>
      <c r="B712" s="18" t="s">
        <v>14</v>
      </c>
      <c r="C712" s="19" t="s">
        <v>2874</v>
      </c>
      <c r="D712" s="20" t="s">
        <v>2875</v>
      </c>
      <c r="E712" s="21" t="s">
        <v>11</v>
      </c>
      <c r="F712" s="20" t="s">
        <v>311</v>
      </c>
      <c r="G712" s="20" t="s">
        <v>2876</v>
      </c>
      <c r="H712" s="20" t="s">
        <v>597</v>
      </c>
      <c r="I712" s="20" t="s">
        <v>133</v>
      </c>
      <c r="J712" s="20" t="s">
        <v>1314</v>
      </c>
      <c r="K712" s="20" t="s">
        <v>1519</v>
      </c>
      <c r="L712" s="22">
        <v>30000.0</v>
      </c>
      <c r="M712" s="28">
        <v>60000.0</v>
      </c>
      <c r="N712" s="24">
        <v>60000.0</v>
      </c>
      <c r="O712" s="25">
        <f>sum(L712/N712/100)</f>
        <v>0.005</v>
      </c>
      <c r="P712" s="26">
        <f t="shared" si="196"/>
        <v>-30000</v>
      </c>
      <c r="Q712" s="26">
        <f t="shared" si="2"/>
        <v>-40000</v>
      </c>
      <c r="R712" s="20"/>
      <c r="S712" s="20"/>
      <c r="T712" s="20"/>
      <c r="U712" s="20"/>
      <c r="V712" s="20"/>
    </row>
    <row r="713" ht="12.75" customHeight="1">
      <c r="A713" s="18" t="s">
        <v>47</v>
      </c>
      <c r="B713" s="21" t="s">
        <v>17</v>
      </c>
      <c r="C713" s="21">
        <v>883.0</v>
      </c>
      <c r="D713" s="20" t="str">
        <f>CONCATENATE(A713," x ", G713)</f>
        <v>Bungle Inthejungle (GB) x Mulberry Seed (IRE)</v>
      </c>
      <c r="E713" s="21" t="s">
        <v>11</v>
      </c>
      <c r="F713" s="21" t="s">
        <v>358</v>
      </c>
      <c r="G713" s="21" t="s">
        <v>2877</v>
      </c>
      <c r="H713" s="20"/>
      <c r="I713" s="20"/>
      <c r="J713" s="21" t="s">
        <v>1193</v>
      </c>
      <c r="K713" s="21" t="s">
        <v>1802</v>
      </c>
      <c r="L713" s="37">
        <v>30000.0</v>
      </c>
      <c r="M713" s="20"/>
      <c r="N713" s="26">
        <v>7500.0</v>
      </c>
      <c r="O713" s="25"/>
      <c r="P713" s="26">
        <f t="shared" si="196"/>
        <v>22500</v>
      </c>
      <c r="Q713" s="26">
        <f t="shared" si="2"/>
        <v>12500</v>
      </c>
      <c r="R713" s="20"/>
      <c r="S713" s="20"/>
      <c r="T713" s="20"/>
      <c r="U713" s="20"/>
      <c r="V713" s="20"/>
    </row>
    <row r="714" ht="12.75" customHeight="1">
      <c r="A714" s="18" t="s">
        <v>59</v>
      </c>
      <c r="B714" s="21" t="s">
        <v>10</v>
      </c>
      <c r="C714" s="39">
        <v>467.0</v>
      </c>
      <c r="D714" s="21" t="s">
        <v>2878</v>
      </c>
      <c r="E714" s="21" t="s">
        <v>11</v>
      </c>
      <c r="F714" s="20"/>
      <c r="G714" s="20"/>
      <c r="H714" s="20"/>
      <c r="I714" s="20"/>
      <c r="J714" s="21" t="s">
        <v>2879</v>
      </c>
      <c r="K714" s="21" t="s">
        <v>2550</v>
      </c>
      <c r="L714" s="22">
        <v>30000.0</v>
      </c>
      <c r="M714" s="36"/>
      <c r="N714" s="26">
        <v>30000.0</v>
      </c>
      <c r="O714" s="25">
        <f t="shared" ref="O714:O739" si="197">sum(L714/N714/100)</f>
        <v>0.01</v>
      </c>
      <c r="P714" s="26">
        <v>0.0</v>
      </c>
      <c r="Q714" s="26">
        <f t="shared" si="2"/>
        <v>-10000</v>
      </c>
      <c r="R714" s="20"/>
      <c r="S714" s="20"/>
      <c r="T714" s="20"/>
      <c r="U714" s="20"/>
      <c r="V714" s="20"/>
    </row>
    <row r="715" ht="12.75" customHeight="1">
      <c r="A715" s="18" t="s">
        <v>59</v>
      </c>
      <c r="B715" s="21" t="s">
        <v>10</v>
      </c>
      <c r="C715" s="39">
        <v>292.0</v>
      </c>
      <c r="D715" s="21" t="s">
        <v>2880</v>
      </c>
      <c r="E715" s="21" t="s">
        <v>11</v>
      </c>
      <c r="F715" s="20"/>
      <c r="G715" s="20"/>
      <c r="H715" s="20"/>
      <c r="I715" s="20"/>
      <c r="J715" s="21" t="s">
        <v>2881</v>
      </c>
      <c r="K715" s="21" t="s">
        <v>2882</v>
      </c>
      <c r="L715" s="22">
        <v>30000.0</v>
      </c>
      <c r="M715" s="36"/>
      <c r="N715" s="26">
        <v>30000.0</v>
      </c>
      <c r="O715" s="25">
        <f t="shared" si="197"/>
        <v>0.01</v>
      </c>
      <c r="P715" s="26">
        <v>0.0</v>
      </c>
      <c r="Q715" s="26">
        <f t="shared" si="2"/>
        <v>-10000</v>
      </c>
      <c r="R715" s="20"/>
      <c r="S715" s="20"/>
      <c r="T715" s="20"/>
      <c r="U715" s="20"/>
      <c r="V715" s="20"/>
    </row>
    <row r="716" ht="12.75" customHeight="1">
      <c r="A716" s="17" t="s">
        <v>67</v>
      </c>
      <c r="B716" s="18" t="s">
        <v>12</v>
      </c>
      <c r="C716" s="19" t="s">
        <v>2883</v>
      </c>
      <c r="D716" s="20" t="s">
        <v>2884</v>
      </c>
      <c r="E716" s="21" t="s">
        <v>11</v>
      </c>
      <c r="F716" s="20" t="s">
        <v>471</v>
      </c>
      <c r="G716" s="20" t="s">
        <v>2885</v>
      </c>
      <c r="H716" s="20" t="s">
        <v>393</v>
      </c>
      <c r="I716" s="20" t="s">
        <v>459</v>
      </c>
      <c r="J716" s="20" t="s">
        <v>1358</v>
      </c>
      <c r="K716" s="20" t="s">
        <v>1793</v>
      </c>
      <c r="L716" s="22">
        <v>30000.0</v>
      </c>
      <c r="M716" s="28">
        <v>12500.0</v>
      </c>
      <c r="N716" s="24">
        <v>12500.0</v>
      </c>
      <c r="O716" s="25">
        <f t="shared" si="197"/>
        <v>0.024</v>
      </c>
      <c r="P716" s="26">
        <f t="shared" ref="P716:P717" si="198">sum(L716-N716)</f>
        <v>17500</v>
      </c>
      <c r="Q716" s="26">
        <f t="shared" si="2"/>
        <v>7500</v>
      </c>
      <c r="R716" s="20"/>
      <c r="S716" s="20"/>
      <c r="T716" s="20"/>
      <c r="U716" s="20"/>
      <c r="V716" s="20"/>
    </row>
    <row r="717" ht="12.75" customHeight="1">
      <c r="A717" s="17" t="s">
        <v>91</v>
      </c>
      <c r="B717" s="18" t="s">
        <v>14</v>
      </c>
      <c r="C717" s="19" t="s">
        <v>2886</v>
      </c>
      <c r="D717" s="20" t="s">
        <v>2887</v>
      </c>
      <c r="E717" s="21" t="s">
        <v>11</v>
      </c>
      <c r="F717" s="20" t="s">
        <v>311</v>
      </c>
      <c r="G717" s="20" t="s">
        <v>2888</v>
      </c>
      <c r="H717" s="20" t="s">
        <v>335</v>
      </c>
      <c r="I717" s="20" t="s">
        <v>2889</v>
      </c>
      <c r="J717" s="20" t="s">
        <v>1148</v>
      </c>
      <c r="K717" s="20" t="s">
        <v>2351</v>
      </c>
      <c r="L717" s="22">
        <v>30000.0</v>
      </c>
      <c r="M717" s="28">
        <v>5000.0</v>
      </c>
      <c r="N717" s="24">
        <v>5000.0</v>
      </c>
      <c r="O717" s="25">
        <f t="shared" si="197"/>
        <v>0.06</v>
      </c>
      <c r="P717" s="26">
        <f t="shared" si="198"/>
        <v>25000</v>
      </c>
      <c r="Q717" s="26">
        <f t="shared" si="2"/>
        <v>15000</v>
      </c>
      <c r="R717" s="20"/>
      <c r="S717" s="20"/>
      <c r="T717" s="20"/>
      <c r="U717" s="20"/>
      <c r="V717" s="20"/>
    </row>
    <row r="718" ht="12.75" customHeight="1">
      <c r="A718" s="33" t="s">
        <v>107</v>
      </c>
      <c r="B718" s="21" t="s">
        <v>17</v>
      </c>
      <c r="C718" s="34">
        <v>606.0</v>
      </c>
      <c r="D718" s="20" t="s">
        <v>2890</v>
      </c>
      <c r="E718" s="21" t="s">
        <v>11</v>
      </c>
      <c r="F718" s="35" t="s">
        <v>721</v>
      </c>
      <c r="G718" s="35" t="s">
        <v>2891</v>
      </c>
      <c r="H718" s="20"/>
      <c r="I718" s="20"/>
      <c r="J718" s="35" t="s">
        <v>1037</v>
      </c>
      <c r="K718" s="35" t="s">
        <v>2892</v>
      </c>
      <c r="L718" s="22">
        <v>30000.0</v>
      </c>
      <c r="M718" s="36"/>
      <c r="N718" s="26">
        <v>7000.0</v>
      </c>
      <c r="O718" s="25">
        <f t="shared" si="197"/>
        <v>0.04285714286</v>
      </c>
      <c r="P718" s="26">
        <v>3000.0</v>
      </c>
      <c r="Q718" s="26">
        <f t="shared" si="2"/>
        <v>13000</v>
      </c>
      <c r="R718" s="20"/>
      <c r="S718" s="20"/>
      <c r="T718" s="20"/>
      <c r="U718" s="20"/>
      <c r="V718" s="20"/>
    </row>
    <row r="719" ht="12.75" customHeight="1">
      <c r="A719" s="18" t="s">
        <v>111</v>
      </c>
      <c r="B719" s="21" t="s">
        <v>10</v>
      </c>
      <c r="C719" s="39">
        <v>474.0</v>
      </c>
      <c r="D719" s="21" t="s">
        <v>2893</v>
      </c>
      <c r="E719" s="21" t="s">
        <v>11</v>
      </c>
      <c r="F719" s="20"/>
      <c r="G719" s="20"/>
      <c r="H719" s="20"/>
      <c r="I719" s="20"/>
      <c r="J719" s="21" t="s">
        <v>1801</v>
      </c>
      <c r="K719" s="21" t="s">
        <v>2882</v>
      </c>
      <c r="L719" s="22">
        <v>30000.0</v>
      </c>
      <c r="M719" s="36"/>
      <c r="N719" s="24">
        <v>25000.0</v>
      </c>
      <c r="O719" s="25">
        <f t="shared" si="197"/>
        <v>0.012</v>
      </c>
      <c r="P719" s="26">
        <v>0.0</v>
      </c>
      <c r="Q719" s="26">
        <f t="shared" si="2"/>
        <v>-5000</v>
      </c>
      <c r="R719" s="20"/>
      <c r="S719" s="20"/>
      <c r="T719" s="20"/>
      <c r="U719" s="20"/>
      <c r="V719" s="20"/>
    </row>
    <row r="720" ht="12.75" customHeight="1">
      <c r="A720" s="17" t="s">
        <v>117</v>
      </c>
      <c r="B720" s="18" t="s">
        <v>14</v>
      </c>
      <c r="C720" s="19" t="s">
        <v>2894</v>
      </c>
      <c r="D720" s="20" t="s">
        <v>2895</v>
      </c>
      <c r="E720" s="21" t="s">
        <v>11</v>
      </c>
      <c r="F720" s="20" t="s">
        <v>311</v>
      </c>
      <c r="G720" s="20" t="s">
        <v>2896</v>
      </c>
      <c r="H720" s="20" t="s">
        <v>1498</v>
      </c>
      <c r="I720" s="20" t="s">
        <v>495</v>
      </c>
      <c r="J720" s="20" t="s">
        <v>919</v>
      </c>
      <c r="K720" s="20" t="s">
        <v>343</v>
      </c>
      <c r="L720" s="22">
        <v>30000.0</v>
      </c>
      <c r="M720" s="23" t="s">
        <v>2221</v>
      </c>
      <c r="N720" s="24">
        <v>12000.0</v>
      </c>
      <c r="O720" s="25">
        <f t="shared" si="197"/>
        <v>0.025</v>
      </c>
      <c r="P720" s="26">
        <f t="shared" ref="P720:P722" si="199">sum(L720-N720)</f>
        <v>18000</v>
      </c>
      <c r="Q720" s="26">
        <f t="shared" si="2"/>
        <v>8000</v>
      </c>
      <c r="R720" s="20"/>
      <c r="S720" s="20"/>
      <c r="T720" s="20"/>
      <c r="U720" s="20"/>
      <c r="V720" s="20"/>
    </row>
    <row r="721" ht="12.75" customHeight="1">
      <c r="A721" s="17" t="s">
        <v>117</v>
      </c>
      <c r="B721" s="18" t="s">
        <v>12</v>
      </c>
      <c r="C721" s="19" t="s">
        <v>2897</v>
      </c>
      <c r="D721" s="20" t="s">
        <v>2898</v>
      </c>
      <c r="E721" s="21" t="s">
        <v>11</v>
      </c>
      <c r="F721" s="20" t="s">
        <v>311</v>
      </c>
      <c r="G721" s="20" t="s">
        <v>2899</v>
      </c>
      <c r="H721" s="20" t="s">
        <v>1498</v>
      </c>
      <c r="I721" s="20" t="s">
        <v>157</v>
      </c>
      <c r="J721" s="20" t="s">
        <v>2900</v>
      </c>
      <c r="K721" s="20" t="s">
        <v>1710</v>
      </c>
      <c r="L721" s="22">
        <v>30000.0</v>
      </c>
      <c r="M721" s="23" t="s">
        <v>443</v>
      </c>
      <c r="N721" s="24">
        <v>12000.0</v>
      </c>
      <c r="O721" s="25">
        <f t="shared" si="197"/>
        <v>0.025</v>
      </c>
      <c r="P721" s="26">
        <f t="shared" si="199"/>
        <v>18000</v>
      </c>
      <c r="Q721" s="26">
        <f t="shared" si="2"/>
        <v>8000</v>
      </c>
      <c r="R721" s="20"/>
      <c r="S721" s="20"/>
      <c r="T721" s="20"/>
      <c r="U721" s="20"/>
      <c r="V721" s="20"/>
    </row>
    <row r="722" ht="12.75" customHeight="1">
      <c r="A722" s="17" t="s">
        <v>125</v>
      </c>
      <c r="B722" s="18" t="s">
        <v>14</v>
      </c>
      <c r="C722" s="19" t="s">
        <v>2901</v>
      </c>
      <c r="D722" s="20" t="s">
        <v>2902</v>
      </c>
      <c r="E722" s="21" t="s">
        <v>11</v>
      </c>
      <c r="F722" s="20" t="s">
        <v>358</v>
      </c>
      <c r="G722" s="20" t="s">
        <v>2903</v>
      </c>
      <c r="H722" s="20" t="s">
        <v>123</v>
      </c>
      <c r="I722" s="20" t="s">
        <v>223</v>
      </c>
      <c r="J722" s="20" t="s">
        <v>911</v>
      </c>
      <c r="K722" s="20" t="s">
        <v>2904</v>
      </c>
      <c r="L722" s="22">
        <v>30000.0</v>
      </c>
      <c r="M722" s="23" t="s">
        <v>2905</v>
      </c>
      <c r="N722" s="24">
        <v>65000.0</v>
      </c>
      <c r="O722" s="25">
        <f t="shared" si="197"/>
        <v>0.004615384615</v>
      </c>
      <c r="P722" s="26">
        <f t="shared" si="199"/>
        <v>-35000</v>
      </c>
      <c r="Q722" s="26">
        <f t="shared" si="2"/>
        <v>-45000</v>
      </c>
      <c r="R722" s="20"/>
      <c r="S722" s="20"/>
      <c r="T722" s="20"/>
      <c r="U722" s="20"/>
      <c r="V722" s="20"/>
    </row>
    <row r="723" ht="12.75" customHeight="1">
      <c r="A723" s="33" t="s">
        <v>133</v>
      </c>
      <c r="B723" s="21" t="s">
        <v>10</v>
      </c>
      <c r="C723" s="39">
        <v>84.0</v>
      </c>
      <c r="D723" s="21" t="s">
        <v>2906</v>
      </c>
      <c r="E723" s="21" t="s">
        <v>11</v>
      </c>
      <c r="F723" s="35"/>
      <c r="G723" s="21"/>
      <c r="H723" s="21"/>
      <c r="I723" s="21"/>
      <c r="J723" s="21" t="s">
        <v>1801</v>
      </c>
      <c r="K723" s="21" t="s">
        <v>1368</v>
      </c>
      <c r="L723" s="41">
        <v>30000.0</v>
      </c>
      <c r="M723" s="20"/>
      <c r="N723" s="24">
        <v>12000.0</v>
      </c>
      <c r="O723" s="25">
        <f t="shared" si="197"/>
        <v>0.025</v>
      </c>
      <c r="P723" s="26">
        <v>18000.0</v>
      </c>
      <c r="Q723" s="26">
        <f t="shared" si="2"/>
        <v>8000</v>
      </c>
      <c r="R723" s="20"/>
      <c r="S723" s="20"/>
      <c r="T723" s="20"/>
      <c r="U723" s="20"/>
      <c r="V723" s="20"/>
    </row>
    <row r="724" ht="12.75" customHeight="1">
      <c r="A724" s="17" t="s">
        <v>139</v>
      </c>
      <c r="B724" s="18" t="s">
        <v>12</v>
      </c>
      <c r="C724" s="19" t="s">
        <v>2907</v>
      </c>
      <c r="D724" s="20" t="s">
        <v>2908</v>
      </c>
      <c r="E724" s="21" t="s">
        <v>13</v>
      </c>
      <c r="F724" s="20" t="s">
        <v>311</v>
      </c>
      <c r="G724" s="20" t="s">
        <v>2909</v>
      </c>
      <c r="H724" s="20" t="s">
        <v>141</v>
      </c>
      <c r="I724" s="20" t="s">
        <v>247</v>
      </c>
      <c r="J724" s="20" t="s">
        <v>545</v>
      </c>
      <c r="K724" s="20" t="s">
        <v>2910</v>
      </c>
      <c r="L724" s="22">
        <v>30000.0</v>
      </c>
      <c r="M724" s="28">
        <v>5000.0</v>
      </c>
      <c r="N724" s="24">
        <v>5000.0</v>
      </c>
      <c r="O724" s="25">
        <f t="shared" si="197"/>
        <v>0.06</v>
      </c>
      <c r="P724" s="26">
        <f t="shared" ref="P724:P730" si="200">sum(L724-N724)</f>
        <v>25000</v>
      </c>
      <c r="Q724" s="26">
        <f t="shared" si="2"/>
        <v>15000</v>
      </c>
      <c r="R724" s="20"/>
      <c r="S724" s="20"/>
      <c r="T724" s="20"/>
      <c r="U724" s="20"/>
      <c r="V724" s="20"/>
    </row>
    <row r="725" ht="12.75" customHeight="1">
      <c r="A725" s="17" t="s">
        <v>139</v>
      </c>
      <c r="B725" s="18" t="s">
        <v>12</v>
      </c>
      <c r="C725" s="19" t="s">
        <v>2911</v>
      </c>
      <c r="D725" s="20" t="s">
        <v>2912</v>
      </c>
      <c r="E725" s="21" t="s">
        <v>11</v>
      </c>
      <c r="F725" s="20" t="s">
        <v>311</v>
      </c>
      <c r="G725" s="20" t="s">
        <v>2913</v>
      </c>
      <c r="H725" s="20" t="s">
        <v>141</v>
      </c>
      <c r="I725" s="20" t="s">
        <v>2914</v>
      </c>
      <c r="J725" s="20" t="s">
        <v>1279</v>
      </c>
      <c r="K725" s="20" t="s">
        <v>686</v>
      </c>
      <c r="L725" s="22">
        <v>30000.0</v>
      </c>
      <c r="M725" s="28">
        <v>5000.0</v>
      </c>
      <c r="N725" s="24">
        <v>5000.0</v>
      </c>
      <c r="O725" s="25">
        <f t="shared" si="197"/>
        <v>0.06</v>
      </c>
      <c r="P725" s="26">
        <f t="shared" si="200"/>
        <v>25000</v>
      </c>
      <c r="Q725" s="26">
        <f t="shared" si="2"/>
        <v>15000</v>
      </c>
      <c r="R725" s="20"/>
      <c r="S725" s="20"/>
      <c r="T725" s="20"/>
      <c r="U725" s="20"/>
      <c r="V725" s="20"/>
    </row>
    <row r="726" ht="12.75" customHeight="1">
      <c r="A726" s="17" t="s">
        <v>151</v>
      </c>
      <c r="B726" s="18" t="s">
        <v>14</v>
      </c>
      <c r="C726" s="19" t="s">
        <v>2915</v>
      </c>
      <c r="D726" s="20" t="s">
        <v>2916</v>
      </c>
      <c r="E726" s="21" t="s">
        <v>11</v>
      </c>
      <c r="F726" s="20" t="s">
        <v>311</v>
      </c>
      <c r="G726" s="20" t="s">
        <v>2917</v>
      </c>
      <c r="H726" s="20" t="s">
        <v>728</v>
      </c>
      <c r="I726" s="20" t="s">
        <v>16</v>
      </c>
      <c r="J726" s="20" t="s">
        <v>1037</v>
      </c>
      <c r="K726" s="20" t="s">
        <v>2918</v>
      </c>
      <c r="L726" s="22">
        <v>30000.0</v>
      </c>
      <c r="M726" s="28">
        <v>5000.0</v>
      </c>
      <c r="N726" s="24">
        <v>5000.0</v>
      </c>
      <c r="O726" s="25">
        <f t="shared" si="197"/>
        <v>0.06</v>
      </c>
      <c r="P726" s="26">
        <f t="shared" si="200"/>
        <v>25000</v>
      </c>
      <c r="Q726" s="26">
        <f t="shared" si="2"/>
        <v>15000</v>
      </c>
      <c r="R726" s="20"/>
      <c r="S726" s="20"/>
      <c r="T726" s="20"/>
      <c r="U726" s="20"/>
      <c r="V726" s="20"/>
    </row>
    <row r="727" ht="12.75" customHeight="1">
      <c r="A727" s="17" t="s">
        <v>157</v>
      </c>
      <c r="B727" s="18" t="s">
        <v>14</v>
      </c>
      <c r="C727" s="19" t="s">
        <v>2919</v>
      </c>
      <c r="D727" s="20" t="s">
        <v>2920</v>
      </c>
      <c r="E727" s="21" t="s">
        <v>13</v>
      </c>
      <c r="F727" s="20" t="s">
        <v>311</v>
      </c>
      <c r="G727" s="20" t="s">
        <v>2921</v>
      </c>
      <c r="H727" s="20" t="s">
        <v>747</v>
      </c>
      <c r="I727" s="20" t="s">
        <v>2922</v>
      </c>
      <c r="J727" s="20" t="s">
        <v>757</v>
      </c>
      <c r="K727" s="20" t="s">
        <v>2923</v>
      </c>
      <c r="L727" s="22">
        <v>30000.0</v>
      </c>
      <c r="M727" s="28">
        <v>35000.0</v>
      </c>
      <c r="N727" s="24">
        <v>35000.0</v>
      </c>
      <c r="O727" s="25">
        <f t="shared" si="197"/>
        <v>0.008571428571</v>
      </c>
      <c r="P727" s="26">
        <f t="shared" si="200"/>
        <v>-5000</v>
      </c>
      <c r="Q727" s="26">
        <f t="shared" si="2"/>
        <v>-15000</v>
      </c>
      <c r="R727" s="20"/>
      <c r="S727" s="20"/>
      <c r="T727" s="20"/>
      <c r="U727" s="20"/>
      <c r="V727" s="20"/>
    </row>
    <row r="728" ht="12.75" customHeight="1">
      <c r="A728" s="17" t="s">
        <v>165</v>
      </c>
      <c r="B728" s="18" t="s">
        <v>14</v>
      </c>
      <c r="C728" s="19" t="s">
        <v>2924</v>
      </c>
      <c r="D728" s="20" t="s">
        <v>2925</v>
      </c>
      <c r="E728" s="21" t="s">
        <v>13</v>
      </c>
      <c r="F728" s="20" t="s">
        <v>311</v>
      </c>
      <c r="G728" s="20" t="s">
        <v>2926</v>
      </c>
      <c r="H728" s="20" t="s">
        <v>161</v>
      </c>
      <c r="I728" s="20" t="s">
        <v>459</v>
      </c>
      <c r="J728" s="20" t="s">
        <v>1088</v>
      </c>
      <c r="K728" s="20" t="s">
        <v>2927</v>
      </c>
      <c r="L728" s="22">
        <v>30000.0</v>
      </c>
      <c r="M728" s="28">
        <v>12500.0</v>
      </c>
      <c r="N728" s="24">
        <v>12500.0</v>
      </c>
      <c r="O728" s="25">
        <f t="shared" si="197"/>
        <v>0.024</v>
      </c>
      <c r="P728" s="26">
        <f t="shared" si="200"/>
        <v>17500</v>
      </c>
      <c r="Q728" s="26">
        <f t="shared" si="2"/>
        <v>7500</v>
      </c>
      <c r="R728" s="20"/>
      <c r="S728" s="20"/>
      <c r="T728" s="20"/>
      <c r="U728" s="20"/>
      <c r="V728" s="20"/>
    </row>
    <row r="729" ht="12.75" customHeight="1">
      <c r="A729" s="17" t="s">
        <v>167</v>
      </c>
      <c r="B729" s="18" t="s">
        <v>14</v>
      </c>
      <c r="C729" s="19" t="s">
        <v>2928</v>
      </c>
      <c r="D729" s="20" t="s">
        <v>2929</v>
      </c>
      <c r="E729" s="21" t="s">
        <v>13</v>
      </c>
      <c r="F729" s="20" t="s">
        <v>311</v>
      </c>
      <c r="G729" s="20" t="s">
        <v>2930</v>
      </c>
      <c r="H729" s="20" t="s">
        <v>141</v>
      </c>
      <c r="I729" s="20" t="s">
        <v>16</v>
      </c>
      <c r="J729" s="20" t="s">
        <v>2635</v>
      </c>
      <c r="K729" s="20" t="s">
        <v>2931</v>
      </c>
      <c r="L729" s="22">
        <v>30000.0</v>
      </c>
      <c r="M729" s="28">
        <v>10000.0</v>
      </c>
      <c r="N729" s="24">
        <v>10000.0</v>
      </c>
      <c r="O729" s="25">
        <f t="shared" si="197"/>
        <v>0.03</v>
      </c>
      <c r="P729" s="26">
        <f t="shared" si="200"/>
        <v>20000</v>
      </c>
      <c r="Q729" s="26">
        <f t="shared" si="2"/>
        <v>10000</v>
      </c>
      <c r="R729" s="20"/>
      <c r="S729" s="20"/>
      <c r="T729" s="20"/>
      <c r="U729" s="20"/>
      <c r="V729" s="20"/>
    </row>
    <row r="730" ht="12.75" customHeight="1">
      <c r="A730" s="17" t="s">
        <v>169</v>
      </c>
      <c r="B730" s="18" t="s">
        <v>14</v>
      </c>
      <c r="C730" s="19" t="s">
        <v>2932</v>
      </c>
      <c r="D730" s="20" t="s">
        <v>2933</v>
      </c>
      <c r="E730" s="21" t="s">
        <v>11</v>
      </c>
      <c r="F730" s="20" t="s">
        <v>311</v>
      </c>
      <c r="G730" s="20" t="s">
        <v>2934</v>
      </c>
      <c r="H730" s="20" t="s">
        <v>466</v>
      </c>
      <c r="I730" s="20" t="s">
        <v>617</v>
      </c>
      <c r="J730" s="20" t="s">
        <v>919</v>
      </c>
      <c r="K730" s="20" t="s">
        <v>562</v>
      </c>
      <c r="L730" s="22">
        <v>30000.0</v>
      </c>
      <c r="M730" s="28">
        <v>10000.0</v>
      </c>
      <c r="N730" s="24">
        <v>10000.0</v>
      </c>
      <c r="O730" s="25">
        <f t="shared" si="197"/>
        <v>0.03</v>
      </c>
      <c r="P730" s="26">
        <f t="shared" si="200"/>
        <v>20000</v>
      </c>
      <c r="Q730" s="26">
        <f t="shared" si="2"/>
        <v>10000</v>
      </c>
      <c r="R730" s="20"/>
      <c r="S730" s="20"/>
      <c r="T730" s="20"/>
      <c r="U730" s="20"/>
      <c r="V730" s="20"/>
    </row>
    <row r="731" ht="12.75" customHeight="1">
      <c r="A731" s="33" t="s">
        <v>173</v>
      </c>
      <c r="B731" s="21" t="s">
        <v>10</v>
      </c>
      <c r="C731" s="39">
        <v>92.0</v>
      </c>
      <c r="D731" s="21" t="s">
        <v>2935</v>
      </c>
      <c r="E731" s="21" t="s">
        <v>11</v>
      </c>
      <c r="F731" s="35"/>
      <c r="G731" s="21"/>
      <c r="H731" s="21"/>
      <c r="I731" s="21"/>
      <c r="J731" s="21" t="s">
        <v>833</v>
      </c>
      <c r="K731" s="21" t="s">
        <v>2936</v>
      </c>
      <c r="L731" s="41">
        <v>30000.0</v>
      </c>
      <c r="M731" s="20"/>
      <c r="N731" s="24">
        <v>50000.0</v>
      </c>
      <c r="O731" s="25">
        <f t="shared" si="197"/>
        <v>0.006</v>
      </c>
      <c r="P731" s="26">
        <v>-20000.0</v>
      </c>
      <c r="Q731" s="26">
        <f t="shared" si="2"/>
        <v>-30000</v>
      </c>
      <c r="R731" s="20"/>
      <c r="S731" s="20"/>
      <c r="T731" s="20"/>
      <c r="U731" s="20"/>
      <c r="V731" s="20"/>
    </row>
    <row r="732" ht="12.75" customHeight="1">
      <c r="A732" s="17" t="s">
        <v>173</v>
      </c>
      <c r="B732" s="18" t="s">
        <v>12</v>
      </c>
      <c r="C732" s="19" t="s">
        <v>2937</v>
      </c>
      <c r="D732" s="20" t="s">
        <v>2938</v>
      </c>
      <c r="E732" s="21" t="s">
        <v>13</v>
      </c>
      <c r="F732" s="20" t="s">
        <v>311</v>
      </c>
      <c r="G732" s="20" t="s">
        <v>2939</v>
      </c>
      <c r="H732" s="20" t="s">
        <v>16</v>
      </c>
      <c r="I732" s="20" t="s">
        <v>1297</v>
      </c>
      <c r="J732" s="20" t="s">
        <v>799</v>
      </c>
      <c r="K732" s="20" t="s">
        <v>2868</v>
      </c>
      <c r="L732" s="22">
        <v>30000.0</v>
      </c>
      <c r="M732" s="28">
        <v>50000.0</v>
      </c>
      <c r="N732" s="24">
        <v>50000.0</v>
      </c>
      <c r="O732" s="25">
        <f t="shared" si="197"/>
        <v>0.006</v>
      </c>
      <c r="P732" s="26">
        <f t="shared" ref="P732:P734" si="201">sum(L732-N732)</f>
        <v>-20000</v>
      </c>
      <c r="Q732" s="26">
        <f t="shared" si="2"/>
        <v>-30000</v>
      </c>
      <c r="R732" s="20"/>
      <c r="S732" s="20"/>
      <c r="T732" s="20"/>
      <c r="U732" s="20"/>
      <c r="V732" s="20"/>
    </row>
    <row r="733" ht="12.75" customHeight="1">
      <c r="A733" s="17" t="s">
        <v>187</v>
      </c>
      <c r="B733" s="18" t="s">
        <v>12</v>
      </c>
      <c r="C733" s="19" t="s">
        <v>2940</v>
      </c>
      <c r="D733" s="20" t="s">
        <v>2941</v>
      </c>
      <c r="E733" s="21" t="s">
        <v>11</v>
      </c>
      <c r="F733" s="20" t="s">
        <v>311</v>
      </c>
      <c r="G733" s="20" t="s">
        <v>2942</v>
      </c>
      <c r="H733" s="20" t="s">
        <v>327</v>
      </c>
      <c r="I733" s="20" t="s">
        <v>328</v>
      </c>
      <c r="J733" s="20" t="s">
        <v>924</v>
      </c>
      <c r="K733" s="20" t="s">
        <v>2943</v>
      </c>
      <c r="L733" s="22">
        <v>30000.0</v>
      </c>
      <c r="M733" s="28">
        <v>150000.0</v>
      </c>
      <c r="N733" s="24">
        <v>150000.0</v>
      </c>
      <c r="O733" s="25">
        <f t="shared" si="197"/>
        <v>0.002</v>
      </c>
      <c r="P733" s="26">
        <f t="shared" si="201"/>
        <v>-120000</v>
      </c>
      <c r="Q733" s="26">
        <f t="shared" si="2"/>
        <v>-130000</v>
      </c>
      <c r="R733" s="20"/>
      <c r="S733" s="20"/>
      <c r="T733" s="20"/>
      <c r="U733" s="20"/>
      <c r="V733" s="20"/>
    </row>
    <row r="734" ht="12.75" customHeight="1">
      <c r="A734" s="17" t="s">
        <v>189</v>
      </c>
      <c r="B734" s="18" t="s">
        <v>12</v>
      </c>
      <c r="C734" s="19" t="s">
        <v>2944</v>
      </c>
      <c r="D734" s="20" t="s">
        <v>2945</v>
      </c>
      <c r="E734" s="21" t="s">
        <v>11</v>
      </c>
      <c r="F734" s="20" t="s">
        <v>311</v>
      </c>
      <c r="G734" s="20" t="s">
        <v>2946</v>
      </c>
      <c r="H734" s="20" t="s">
        <v>1823</v>
      </c>
      <c r="I734" s="20" t="s">
        <v>2947</v>
      </c>
      <c r="J734" s="20" t="s">
        <v>705</v>
      </c>
      <c r="K734" s="20" t="s">
        <v>1519</v>
      </c>
      <c r="L734" s="22">
        <v>30000.0</v>
      </c>
      <c r="M734" s="23" t="s">
        <v>1620</v>
      </c>
      <c r="N734" s="24">
        <v>18000.0</v>
      </c>
      <c r="O734" s="25">
        <f t="shared" si="197"/>
        <v>0.01666666667</v>
      </c>
      <c r="P734" s="26">
        <f t="shared" si="201"/>
        <v>12000</v>
      </c>
      <c r="Q734" s="26">
        <f t="shared" si="2"/>
        <v>2000</v>
      </c>
      <c r="R734" s="20"/>
      <c r="S734" s="20"/>
      <c r="T734" s="20"/>
      <c r="U734" s="20"/>
      <c r="V734" s="20"/>
    </row>
    <row r="735" ht="12.75" customHeight="1">
      <c r="A735" s="33" t="s">
        <v>191</v>
      </c>
      <c r="B735" s="21" t="s">
        <v>10</v>
      </c>
      <c r="C735" s="39">
        <v>61.0</v>
      </c>
      <c r="D735" s="21" t="s">
        <v>2948</v>
      </c>
      <c r="E735" s="21" t="s">
        <v>13</v>
      </c>
      <c r="F735" s="35"/>
      <c r="G735" s="21"/>
      <c r="H735" s="21"/>
      <c r="I735" s="21"/>
      <c r="J735" s="21" t="s">
        <v>668</v>
      </c>
      <c r="K735" s="21" t="s">
        <v>2949</v>
      </c>
      <c r="L735" s="41">
        <v>30000.0</v>
      </c>
      <c r="M735" s="20"/>
      <c r="N735" s="24">
        <v>54000.0</v>
      </c>
      <c r="O735" s="25">
        <f t="shared" si="197"/>
        <v>0.005555555556</v>
      </c>
      <c r="P735" s="26">
        <v>-24000.0</v>
      </c>
      <c r="Q735" s="26">
        <f t="shared" si="2"/>
        <v>-34000</v>
      </c>
      <c r="R735" s="20"/>
      <c r="S735" s="20"/>
      <c r="T735" s="20"/>
      <c r="U735" s="20"/>
      <c r="V735" s="20"/>
    </row>
    <row r="736" ht="12.75" customHeight="1">
      <c r="A736" s="17" t="s">
        <v>213</v>
      </c>
      <c r="B736" s="18" t="s">
        <v>14</v>
      </c>
      <c r="C736" s="19" t="s">
        <v>2950</v>
      </c>
      <c r="D736" s="20" t="s">
        <v>2951</v>
      </c>
      <c r="E736" s="21" t="s">
        <v>11</v>
      </c>
      <c r="F736" s="20" t="s">
        <v>311</v>
      </c>
      <c r="G736" s="20" t="s">
        <v>2952</v>
      </c>
      <c r="H736" s="20" t="s">
        <v>950</v>
      </c>
      <c r="I736" s="20" t="s">
        <v>393</v>
      </c>
      <c r="J736" s="20" t="s">
        <v>407</v>
      </c>
      <c r="K736" s="20" t="s">
        <v>2953</v>
      </c>
      <c r="L736" s="22">
        <v>30000.0</v>
      </c>
      <c r="M736" s="28">
        <v>25000.0</v>
      </c>
      <c r="N736" s="26">
        <v>25000.0</v>
      </c>
      <c r="O736" s="25">
        <f t="shared" si="197"/>
        <v>0.012</v>
      </c>
      <c r="P736" s="26">
        <f>sum(L736-N736)</f>
        <v>5000</v>
      </c>
      <c r="Q736" s="26">
        <f t="shared" si="2"/>
        <v>-5000</v>
      </c>
      <c r="R736" s="20"/>
      <c r="S736" s="20"/>
      <c r="T736" s="20"/>
      <c r="U736" s="20"/>
      <c r="V736" s="20"/>
    </row>
    <row r="737" ht="12.75" customHeight="1">
      <c r="A737" s="18" t="s">
        <v>221</v>
      </c>
      <c r="B737" s="21" t="s">
        <v>10</v>
      </c>
      <c r="C737" s="39">
        <v>488.0</v>
      </c>
      <c r="D737" s="21" t="s">
        <v>2954</v>
      </c>
      <c r="E737" s="21" t="s">
        <v>13</v>
      </c>
      <c r="F737" s="20"/>
      <c r="G737" s="20"/>
      <c r="H737" s="20"/>
      <c r="I737" s="20"/>
      <c r="J737" s="21" t="s">
        <v>2955</v>
      </c>
      <c r="K737" s="21" t="s">
        <v>788</v>
      </c>
      <c r="L737" s="22">
        <v>30000.0</v>
      </c>
      <c r="M737" s="36"/>
      <c r="N737" s="24">
        <v>5000.0</v>
      </c>
      <c r="O737" s="25">
        <f t="shared" si="197"/>
        <v>0.06</v>
      </c>
      <c r="P737" s="26">
        <v>22800.0</v>
      </c>
      <c r="Q737" s="26">
        <f t="shared" si="2"/>
        <v>15000</v>
      </c>
      <c r="R737" s="20"/>
      <c r="S737" s="20"/>
      <c r="T737" s="20"/>
      <c r="U737" s="20"/>
      <c r="V737" s="20"/>
    </row>
    <row r="738" ht="12.75" customHeight="1">
      <c r="A738" s="17" t="s">
        <v>225</v>
      </c>
      <c r="B738" s="18" t="s">
        <v>12</v>
      </c>
      <c r="C738" s="19" t="s">
        <v>2956</v>
      </c>
      <c r="D738" s="20" t="s">
        <v>2957</v>
      </c>
      <c r="E738" s="21" t="s">
        <v>11</v>
      </c>
      <c r="F738" s="20" t="s">
        <v>311</v>
      </c>
      <c r="G738" s="20" t="s">
        <v>2958</v>
      </c>
      <c r="H738" s="20" t="s">
        <v>327</v>
      </c>
      <c r="I738" s="20" t="s">
        <v>75</v>
      </c>
      <c r="J738" s="20" t="s">
        <v>2959</v>
      </c>
      <c r="K738" s="20" t="s">
        <v>1839</v>
      </c>
      <c r="L738" s="22">
        <v>30000.0</v>
      </c>
      <c r="M738" s="28">
        <v>27500.0</v>
      </c>
      <c r="N738" s="24">
        <v>27500.0</v>
      </c>
      <c r="O738" s="25">
        <f t="shared" si="197"/>
        <v>0.01090909091</v>
      </c>
      <c r="P738" s="26">
        <f t="shared" ref="P738:P741" si="202">sum(L738-N738)</f>
        <v>2500</v>
      </c>
      <c r="Q738" s="26">
        <f t="shared" si="2"/>
        <v>-7500</v>
      </c>
      <c r="R738" s="20"/>
      <c r="S738" s="20"/>
      <c r="T738" s="20"/>
      <c r="U738" s="20"/>
      <c r="V738" s="20"/>
    </row>
    <row r="739" ht="12.75" customHeight="1">
      <c r="A739" s="17" t="s">
        <v>239</v>
      </c>
      <c r="B739" s="18" t="s">
        <v>14</v>
      </c>
      <c r="C739" s="19" t="s">
        <v>2960</v>
      </c>
      <c r="D739" s="20" t="s">
        <v>2961</v>
      </c>
      <c r="E739" s="21" t="s">
        <v>11</v>
      </c>
      <c r="F739" s="20" t="s">
        <v>358</v>
      </c>
      <c r="G739" s="20" t="s">
        <v>2962</v>
      </c>
      <c r="H739" s="20" t="s">
        <v>347</v>
      </c>
      <c r="I739" s="20" t="s">
        <v>509</v>
      </c>
      <c r="J739" s="20" t="s">
        <v>2495</v>
      </c>
      <c r="K739" s="20" t="s">
        <v>2786</v>
      </c>
      <c r="L739" s="22">
        <v>30000.0</v>
      </c>
      <c r="M739" s="28">
        <v>10000.0</v>
      </c>
      <c r="N739" s="24">
        <v>10000.0</v>
      </c>
      <c r="O739" s="25">
        <f t="shared" si="197"/>
        <v>0.03</v>
      </c>
      <c r="P739" s="26">
        <f t="shared" si="202"/>
        <v>20000</v>
      </c>
      <c r="Q739" s="26">
        <f t="shared" si="2"/>
        <v>10000</v>
      </c>
      <c r="R739" s="20"/>
      <c r="S739" s="20"/>
      <c r="T739" s="20"/>
      <c r="U739" s="20"/>
      <c r="V739" s="20"/>
    </row>
    <row r="740" ht="12.75" customHeight="1">
      <c r="A740" s="18" t="s">
        <v>241</v>
      </c>
      <c r="B740" s="21" t="s">
        <v>17</v>
      </c>
      <c r="C740" s="39">
        <v>765.0</v>
      </c>
      <c r="D740" s="21" t="s">
        <v>2963</v>
      </c>
      <c r="E740" s="21" t="s">
        <v>13</v>
      </c>
      <c r="F740" s="21" t="s">
        <v>311</v>
      </c>
      <c r="G740" s="21" t="s">
        <v>2964</v>
      </c>
      <c r="H740" s="20"/>
      <c r="I740" s="20"/>
      <c r="J740" s="21" t="s">
        <v>407</v>
      </c>
      <c r="K740" s="21" t="s">
        <v>2965</v>
      </c>
      <c r="L740" s="40">
        <v>30000.0</v>
      </c>
      <c r="M740" s="36"/>
      <c r="N740" s="26">
        <v>45000.0</v>
      </c>
      <c r="O740" s="20"/>
      <c r="P740" s="26">
        <f t="shared" si="202"/>
        <v>-15000</v>
      </c>
      <c r="Q740" s="26">
        <f t="shared" si="2"/>
        <v>-25000</v>
      </c>
      <c r="R740" s="20"/>
      <c r="S740" s="20"/>
      <c r="T740" s="20"/>
      <c r="U740" s="20"/>
      <c r="V740" s="20"/>
    </row>
    <row r="741" ht="12.75" customHeight="1">
      <c r="A741" s="17" t="s">
        <v>241</v>
      </c>
      <c r="B741" s="18" t="s">
        <v>12</v>
      </c>
      <c r="C741" s="19" t="s">
        <v>2966</v>
      </c>
      <c r="D741" s="20" t="s">
        <v>2967</v>
      </c>
      <c r="E741" s="21" t="s">
        <v>13</v>
      </c>
      <c r="F741" s="20" t="s">
        <v>358</v>
      </c>
      <c r="G741" s="20" t="s">
        <v>2968</v>
      </c>
      <c r="H741" s="20" t="s">
        <v>2687</v>
      </c>
      <c r="I741" s="20" t="s">
        <v>153</v>
      </c>
      <c r="J741" s="20" t="s">
        <v>793</v>
      </c>
      <c r="K741" s="20" t="s">
        <v>2590</v>
      </c>
      <c r="L741" s="22">
        <v>30000.0</v>
      </c>
      <c r="M741" s="28">
        <v>45000.0</v>
      </c>
      <c r="N741" s="24">
        <v>45000.0</v>
      </c>
      <c r="O741" s="25">
        <f t="shared" ref="O741:O742" si="203">sum(L741/N741/100)</f>
        <v>0.006666666667</v>
      </c>
      <c r="P741" s="26">
        <f t="shared" si="202"/>
        <v>-15000</v>
      </c>
      <c r="Q741" s="26">
        <f t="shared" si="2"/>
        <v>-25000</v>
      </c>
      <c r="R741" s="20"/>
      <c r="S741" s="20"/>
      <c r="T741" s="20"/>
      <c r="U741" s="20"/>
      <c r="V741" s="20"/>
    </row>
    <row r="742" ht="12.75" customHeight="1">
      <c r="A742" s="18" t="s">
        <v>243</v>
      </c>
      <c r="B742" s="21" t="s">
        <v>10</v>
      </c>
      <c r="C742" s="39">
        <v>301.0</v>
      </c>
      <c r="D742" s="21" t="s">
        <v>2969</v>
      </c>
      <c r="E742" s="21" t="s">
        <v>11</v>
      </c>
      <c r="F742" s="20"/>
      <c r="G742" s="20"/>
      <c r="H742" s="20"/>
      <c r="I742" s="20"/>
      <c r="J742" s="21" t="s">
        <v>893</v>
      </c>
      <c r="K742" s="21" t="s">
        <v>1783</v>
      </c>
      <c r="L742" s="22">
        <v>30000.0</v>
      </c>
      <c r="M742" s="36"/>
      <c r="N742" s="26">
        <v>15000.0</v>
      </c>
      <c r="O742" s="25">
        <f t="shared" si="203"/>
        <v>0.02</v>
      </c>
      <c r="P742" s="26">
        <v>15000.0</v>
      </c>
      <c r="Q742" s="26">
        <f t="shared" si="2"/>
        <v>5000</v>
      </c>
      <c r="R742" s="20"/>
      <c r="S742" s="20"/>
      <c r="T742" s="20"/>
      <c r="U742" s="20"/>
      <c r="V742" s="20"/>
    </row>
    <row r="743" ht="12.75" customHeight="1">
      <c r="A743" s="18" t="s">
        <v>247</v>
      </c>
      <c r="B743" s="21" t="s">
        <v>17</v>
      </c>
      <c r="C743" s="21">
        <v>923.0</v>
      </c>
      <c r="D743" s="20" t="str">
        <f>CONCATENATE(A743," x ", G743)</f>
        <v>Tamayuz (GB) x Primrose Gate (IRE)</v>
      </c>
      <c r="E743" s="21" t="s">
        <v>11</v>
      </c>
      <c r="F743" s="21" t="s">
        <v>717</v>
      </c>
      <c r="G743" s="21" t="s">
        <v>2970</v>
      </c>
      <c r="H743" s="20"/>
      <c r="I743" s="20"/>
      <c r="J743" s="21" t="s">
        <v>2971</v>
      </c>
      <c r="K743" s="21" t="s">
        <v>2355</v>
      </c>
      <c r="L743" s="37">
        <v>30000.0</v>
      </c>
      <c r="M743" s="20"/>
      <c r="N743" s="38">
        <v>7000.0</v>
      </c>
      <c r="O743" s="25"/>
      <c r="P743" s="26">
        <f>sum(L743-N743)</f>
        <v>23000</v>
      </c>
      <c r="Q743" s="26">
        <f t="shared" si="2"/>
        <v>13000</v>
      </c>
      <c r="R743" s="20"/>
      <c r="S743" s="20"/>
      <c r="T743" s="20"/>
      <c r="U743" s="20"/>
      <c r="V743" s="20"/>
    </row>
    <row r="744" ht="12.75" customHeight="1">
      <c r="A744" s="33" t="s">
        <v>249</v>
      </c>
      <c r="B744" s="21" t="s">
        <v>10</v>
      </c>
      <c r="C744" s="40">
        <v>179.0</v>
      </c>
      <c r="D744" s="21" t="s">
        <v>2972</v>
      </c>
      <c r="E744" s="21" t="s">
        <v>13</v>
      </c>
      <c r="F744" s="35"/>
      <c r="G744" s="21"/>
      <c r="H744" s="21"/>
      <c r="I744" s="21"/>
      <c r="J744" s="21" t="s">
        <v>924</v>
      </c>
      <c r="K744" s="21" t="s">
        <v>1951</v>
      </c>
      <c r="L744" s="41">
        <v>30000.0</v>
      </c>
      <c r="M744" s="20"/>
      <c r="N744" s="24">
        <v>17500.0</v>
      </c>
      <c r="O744" s="25">
        <f t="shared" ref="O744:O749" si="204">sum(L744/N744/100)</f>
        <v>0.01714285714</v>
      </c>
      <c r="P744" s="26">
        <v>12500.0</v>
      </c>
      <c r="Q744" s="26">
        <f t="shared" si="2"/>
        <v>2500</v>
      </c>
      <c r="R744" s="20"/>
      <c r="S744" s="20"/>
      <c r="T744" s="20"/>
      <c r="U744" s="20"/>
      <c r="V744" s="20"/>
    </row>
    <row r="745" ht="12.75" customHeight="1">
      <c r="A745" s="18" t="s">
        <v>249</v>
      </c>
      <c r="B745" s="21" t="s">
        <v>10</v>
      </c>
      <c r="C745" s="39">
        <v>384.0</v>
      </c>
      <c r="D745" s="21" t="s">
        <v>2973</v>
      </c>
      <c r="E745" s="21" t="s">
        <v>13</v>
      </c>
      <c r="F745" s="20"/>
      <c r="G745" s="20"/>
      <c r="H745" s="20"/>
      <c r="I745" s="20"/>
      <c r="J745" s="21" t="s">
        <v>407</v>
      </c>
      <c r="K745" s="21" t="s">
        <v>2974</v>
      </c>
      <c r="L745" s="22">
        <v>30000.0</v>
      </c>
      <c r="M745" s="36"/>
      <c r="N745" s="26">
        <v>17500.0</v>
      </c>
      <c r="O745" s="25">
        <f t="shared" si="204"/>
        <v>0.01714285714</v>
      </c>
      <c r="P745" s="26">
        <v>12500.0</v>
      </c>
      <c r="Q745" s="26">
        <f t="shared" si="2"/>
        <v>2500</v>
      </c>
      <c r="R745" s="20"/>
      <c r="S745" s="20"/>
      <c r="T745" s="20"/>
      <c r="U745" s="20"/>
      <c r="V745" s="20"/>
    </row>
    <row r="746" ht="12.75" customHeight="1">
      <c r="A746" s="17" t="s">
        <v>249</v>
      </c>
      <c r="B746" s="18" t="s">
        <v>14</v>
      </c>
      <c r="C746" s="19" t="s">
        <v>2975</v>
      </c>
      <c r="D746" s="20" t="s">
        <v>2976</v>
      </c>
      <c r="E746" s="21" t="s">
        <v>13</v>
      </c>
      <c r="F746" s="20" t="s">
        <v>311</v>
      </c>
      <c r="G746" s="20" t="s">
        <v>2977</v>
      </c>
      <c r="H746" s="20" t="s">
        <v>187</v>
      </c>
      <c r="I746" s="20" t="s">
        <v>131</v>
      </c>
      <c r="J746" s="20" t="s">
        <v>1599</v>
      </c>
      <c r="K746" s="20" t="s">
        <v>1951</v>
      </c>
      <c r="L746" s="22">
        <v>30000.0</v>
      </c>
      <c r="M746" s="28">
        <v>17500.0</v>
      </c>
      <c r="N746" s="24">
        <v>17500.0</v>
      </c>
      <c r="O746" s="25">
        <f t="shared" si="204"/>
        <v>0.01714285714</v>
      </c>
      <c r="P746" s="26">
        <f>sum(L746-N746)</f>
        <v>12500</v>
      </c>
      <c r="Q746" s="26">
        <f t="shared" si="2"/>
        <v>2500</v>
      </c>
      <c r="R746" s="20"/>
      <c r="S746" s="20"/>
      <c r="T746" s="20"/>
      <c r="U746" s="20"/>
      <c r="V746" s="20"/>
    </row>
    <row r="747" ht="12.75" customHeight="1">
      <c r="A747" s="33" t="s">
        <v>263</v>
      </c>
      <c r="B747" s="21" t="s">
        <v>17</v>
      </c>
      <c r="C747" s="34">
        <v>675.0</v>
      </c>
      <c r="D747" s="20" t="s">
        <v>2978</v>
      </c>
      <c r="E747" s="21" t="s">
        <v>11</v>
      </c>
      <c r="F747" s="35" t="s">
        <v>358</v>
      </c>
      <c r="G747" s="35" t="s">
        <v>2979</v>
      </c>
      <c r="H747" s="20"/>
      <c r="I747" s="20"/>
      <c r="J747" s="35" t="s">
        <v>2169</v>
      </c>
      <c r="K747" s="35" t="s">
        <v>1836</v>
      </c>
      <c r="L747" s="22">
        <v>30000.0</v>
      </c>
      <c r="M747" s="36"/>
      <c r="N747" s="26">
        <v>7200.0</v>
      </c>
      <c r="O747" s="25">
        <f t="shared" si="204"/>
        <v>0.04166666667</v>
      </c>
      <c r="P747" s="26">
        <v>3000.0</v>
      </c>
      <c r="Q747" s="26">
        <f t="shared" si="2"/>
        <v>12800</v>
      </c>
      <c r="R747" s="20"/>
      <c r="S747" s="20"/>
      <c r="T747" s="20"/>
      <c r="U747" s="20"/>
      <c r="V747" s="20"/>
    </row>
    <row r="748" ht="12.75" customHeight="1">
      <c r="A748" s="17" t="s">
        <v>267</v>
      </c>
      <c r="B748" s="18" t="s">
        <v>14</v>
      </c>
      <c r="C748" s="19" t="s">
        <v>2980</v>
      </c>
      <c r="D748" s="20" t="s">
        <v>2981</v>
      </c>
      <c r="E748" s="21" t="s">
        <v>11</v>
      </c>
      <c r="F748" s="20" t="s">
        <v>311</v>
      </c>
      <c r="G748" s="20" t="s">
        <v>2982</v>
      </c>
      <c r="H748" s="20" t="s">
        <v>157</v>
      </c>
      <c r="I748" s="20" t="s">
        <v>16</v>
      </c>
      <c r="J748" s="20" t="s">
        <v>1530</v>
      </c>
      <c r="K748" s="20" t="s">
        <v>1946</v>
      </c>
      <c r="L748" s="22">
        <v>30000.0</v>
      </c>
      <c r="M748" s="23" t="s">
        <v>317</v>
      </c>
      <c r="N748" s="24">
        <v>6000.0</v>
      </c>
      <c r="O748" s="25">
        <f t="shared" si="204"/>
        <v>0.05</v>
      </c>
      <c r="P748" s="26">
        <f>sum(L748-N748)</f>
        <v>24000</v>
      </c>
      <c r="Q748" s="26">
        <f t="shared" si="2"/>
        <v>14000</v>
      </c>
      <c r="R748" s="20"/>
      <c r="S748" s="20"/>
      <c r="T748" s="20"/>
      <c r="U748" s="20"/>
      <c r="V748" s="20"/>
    </row>
    <row r="749" ht="12.75" customHeight="1">
      <c r="A749" s="33" t="s">
        <v>16</v>
      </c>
      <c r="B749" s="21" t="s">
        <v>10</v>
      </c>
      <c r="C749" s="39">
        <v>157.0</v>
      </c>
      <c r="D749" s="21" t="s">
        <v>2983</v>
      </c>
      <c r="E749" s="21" t="s">
        <v>11</v>
      </c>
      <c r="F749" s="35"/>
      <c r="G749" s="21"/>
      <c r="H749" s="21"/>
      <c r="I749" s="21"/>
      <c r="J749" s="21" t="s">
        <v>771</v>
      </c>
      <c r="K749" s="21" t="s">
        <v>969</v>
      </c>
      <c r="L749" s="41">
        <v>31000.0</v>
      </c>
      <c r="M749" s="20"/>
      <c r="N749" s="26">
        <v>25000.0</v>
      </c>
      <c r="O749" s="25">
        <f t="shared" si="204"/>
        <v>0.0124</v>
      </c>
      <c r="P749" s="26">
        <v>26000.0</v>
      </c>
      <c r="Q749" s="26">
        <f t="shared" si="2"/>
        <v>-4000</v>
      </c>
      <c r="R749" s="20"/>
      <c r="S749" s="20"/>
      <c r="T749" s="20"/>
      <c r="U749" s="20"/>
      <c r="V749" s="20"/>
    </row>
    <row r="750" ht="12.75" customHeight="1">
      <c r="A750" s="18" t="s">
        <v>147</v>
      </c>
      <c r="B750" s="21" t="s">
        <v>17</v>
      </c>
      <c r="C750" s="21">
        <v>781.0</v>
      </c>
      <c r="D750" s="20" t="str">
        <f>CONCATENATE(A750," x ", G750)</f>
        <v>Kameko (USA) x Hot Flush (IRE)</v>
      </c>
      <c r="E750" s="21" t="s">
        <v>11</v>
      </c>
      <c r="F750" s="21" t="s">
        <v>853</v>
      </c>
      <c r="G750" s="21" t="s">
        <v>2984</v>
      </c>
      <c r="H750" s="20"/>
      <c r="I750" s="20"/>
      <c r="J750" s="21" t="s">
        <v>1032</v>
      </c>
      <c r="K750" s="21" t="s">
        <v>2985</v>
      </c>
      <c r="L750" s="37">
        <v>31000.0</v>
      </c>
      <c r="M750" s="20"/>
      <c r="N750" s="24">
        <v>18000.0</v>
      </c>
      <c r="O750" s="25"/>
      <c r="P750" s="26">
        <f t="shared" ref="P750:P753" si="205">sum(L750-N750)</f>
        <v>13000</v>
      </c>
      <c r="Q750" s="26">
        <f t="shared" si="2"/>
        <v>3000</v>
      </c>
      <c r="R750" s="20"/>
      <c r="S750" s="20"/>
      <c r="T750" s="20"/>
      <c r="U750" s="20"/>
      <c r="V750" s="20"/>
    </row>
    <row r="751" ht="12.75" customHeight="1">
      <c r="A751" s="17" t="s">
        <v>215</v>
      </c>
      <c r="B751" s="18" t="s">
        <v>14</v>
      </c>
      <c r="C751" s="19" t="s">
        <v>2986</v>
      </c>
      <c r="D751" s="20" t="s">
        <v>2987</v>
      </c>
      <c r="E751" s="21" t="s">
        <v>11</v>
      </c>
      <c r="F751" s="20" t="s">
        <v>311</v>
      </c>
      <c r="G751" s="20" t="s">
        <v>2988</v>
      </c>
      <c r="H751" s="20" t="s">
        <v>217</v>
      </c>
      <c r="I751" s="20" t="s">
        <v>189</v>
      </c>
      <c r="J751" s="20" t="s">
        <v>1039</v>
      </c>
      <c r="K751" s="20" t="s">
        <v>2989</v>
      </c>
      <c r="L751" s="22">
        <v>31000.0</v>
      </c>
      <c r="M751" s="23" t="s">
        <v>1208</v>
      </c>
      <c r="N751" s="24">
        <v>39000.0</v>
      </c>
      <c r="O751" s="25">
        <f t="shared" ref="O751:O754" si="206">sum(L751/N751/100)</f>
        <v>0.007948717949</v>
      </c>
      <c r="P751" s="26">
        <f t="shared" si="205"/>
        <v>-8000</v>
      </c>
      <c r="Q751" s="26">
        <f t="shared" si="2"/>
        <v>-18000</v>
      </c>
      <c r="R751" s="20"/>
      <c r="S751" s="20"/>
      <c r="T751" s="20"/>
      <c r="U751" s="20"/>
      <c r="V751" s="20"/>
    </row>
    <row r="752" ht="12.75" customHeight="1">
      <c r="A752" s="17" t="s">
        <v>219</v>
      </c>
      <c r="B752" s="18" t="s">
        <v>12</v>
      </c>
      <c r="C752" s="19" t="s">
        <v>2990</v>
      </c>
      <c r="D752" s="20" t="s">
        <v>2991</v>
      </c>
      <c r="E752" s="21" t="s">
        <v>11</v>
      </c>
      <c r="F752" s="20" t="s">
        <v>311</v>
      </c>
      <c r="G752" s="20" t="s">
        <v>2992</v>
      </c>
      <c r="H752" s="20" t="s">
        <v>327</v>
      </c>
      <c r="I752" s="20" t="s">
        <v>832</v>
      </c>
      <c r="J752" s="20" t="s">
        <v>418</v>
      </c>
      <c r="K752" s="20" t="s">
        <v>2882</v>
      </c>
      <c r="L752" s="22">
        <v>31000.0</v>
      </c>
      <c r="M752" s="23" t="s">
        <v>1304</v>
      </c>
      <c r="N752" s="24">
        <v>7200.0</v>
      </c>
      <c r="O752" s="25">
        <f t="shared" si="206"/>
        <v>0.04305555556</v>
      </c>
      <c r="P752" s="26">
        <f t="shared" si="205"/>
        <v>23800</v>
      </c>
      <c r="Q752" s="26">
        <f t="shared" si="2"/>
        <v>13800</v>
      </c>
      <c r="R752" s="20"/>
      <c r="S752" s="20"/>
      <c r="T752" s="20"/>
      <c r="U752" s="20"/>
      <c r="V752" s="20"/>
    </row>
    <row r="753" ht="12.75" customHeight="1">
      <c r="A753" s="17" t="s">
        <v>239</v>
      </c>
      <c r="B753" s="18" t="s">
        <v>14</v>
      </c>
      <c r="C753" s="19" t="s">
        <v>2993</v>
      </c>
      <c r="D753" s="20" t="s">
        <v>2994</v>
      </c>
      <c r="E753" s="21" t="s">
        <v>13</v>
      </c>
      <c r="F753" s="20" t="s">
        <v>311</v>
      </c>
      <c r="G753" s="20" t="s">
        <v>2995</v>
      </c>
      <c r="H753" s="20" t="s">
        <v>347</v>
      </c>
      <c r="I753" s="20" t="s">
        <v>33</v>
      </c>
      <c r="J753" s="20" t="s">
        <v>757</v>
      </c>
      <c r="K753" s="20" t="s">
        <v>1414</v>
      </c>
      <c r="L753" s="22">
        <v>31000.0</v>
      </c>
      <c r="M753" s="28">
        <v>10000.0</v>
      </c>
      <c r="N753" s="24">
        <v>10000.0</v>
      </c>
      <c r="O753" s="25">
        <f t="shared" si="206"/>
        <v>0.031</v>
      </c>
      <c r="P753" s="26">
        <f t="shared" si="205"/>
        <v>21000</v>
      </c>
      <c r="Q753" s="26">
        <f t="shared" si="2"/>
        <v>11000</v>
      </c>
      <c r="R753" s="20"/>
      <c r="S753" s="20"/>
      <c r="T753" s="20"/>
      <c r="U753" s="20"/>
      <c r="V753" s="20"/>
    </row>
    <row r="754" ht="12.75" customHeight="1">
      <c r="A754" s="18" t="s">
        <v>241</v>
      </c>
      <c r="B754" s="21" t="s">
        <v>10</v>
      </c>
      <c r="C754" s="39">
        <v>413.0</v>
      </c>
      <c r="D754" s="21" t="s">
        <v>2996</v>
      </c>
      <c r="E754" s="21" t="s">
        <v>11</v>
      </c>
      <c r="F754" s="20"/>
      <c r="G754" s="20"/>
      <c r="H754" s="20"/>
      <c r="I754" s="20"/>
      <c r="J754" s="21" t="s">
        <v>1254</v>
      </c>
      <c r="K754" s="21" t="s">
        <v>1519</v>
      </c>
      <c r="L754" s="22">
        <v>31000.0</v>
      </c>
      <c r="M754" s="36"/>
      <c r="N754" s="26">
        <v>45000.0</v>
      </c>
      <c r="O754" s="25">
        <f t="shared" si="206"/>
        <v>0.006888888889</v>
      </c>
      <c r="P754" s="26">
        <v>-14000.0</v>
      </c>
      <c r="Q754" s="26">
        <f t="shared" si="2"/>
        <v>-24000</v>
      </c>
      <c r="R754" s="20"/>
      <c r="S754" s="20"/>
      <c r="T754" s="20"/>
      <c r="U754" s="20"/>
      <c r="V754" s="20"/>
    </row>
    <row r="755" ht="12.75" customHeight="1">
      <c r="A755" s="18" t="s">
        <v>267</v>
      </c>
      <c r="B755" s="21" t="s">
        <v>17</v>
      </c>
      <c r="C755" s="39">
        <v>768.0</v>
      </c>
      <c r="D755" s="21" t="s">
        <v>2997</v>
      </c>
      <c r="E755" s="21" t="s">
        <v>11</v>
      </c>
      <c r="F755" s="21" t="s">
        <v>311</v>
      </c>
      <c r="G755" s="21" t="s">
        <v>2998</v>
      </c>
      <c r="H755" s="20"/>
      <c r="I755" s="20"/>
      <c r="J755" s="21" t="s">
        <v>2531</v>
      </c>
      <c r="K755" s="21" t="s">
        <v>2999</v>
      </c>
      <c r="L755" s="40">
        <v>31000.0</v>
      </c>
      <c r="M755" s="36"/>
      <c r="N755" s="26">
        <v>6000.0</v>
      </c>
      <c r="O755" s="20"/>
      <c r="P755" s="26">
        <f t="shared" ref="P755:P757" si="207">sum(L755-N755)</f>
        <v>25000</v>
      </c>
      <c r="Q755" s="26">
        <f t="shared" si="2"/>
        <v>15000</v>
      </c>
      <c r="R755" s="20"/>
      <c r="S755" s="20"/>
      <c r="T755" s="20"/>
      <c r="U755" s="20"/>
      <c r="V755" s="20"/>
    </row>
    <row r="756" ht="12.75" customHeight="1">
      <c r="A756" s="17" t="s">
        <v>273</v>
      </c>
      <c r="B756" s="18" t="s">
        <v>12</v>
      </c>
      <c r="C756" s="19" t="s">
        <v>3000</v>
      </c>
      <c r="D756" s="20" t="s">
        <v>3001</v>
      </c>
      <c r="E756" s="21" t="s">
        <v>11</v>
      </c>
      <c r="F756" s="20" t="s">
        <v>358</v>
      </c>
      <c r="G756" s="20" t="s">
        <v>3002</v>
      </c>
      <c r="H756" s="20" t="s">
        <v>597</v>
      </c>
      <c r="I756" s="20" t="s">
        <v>141</v>
      </c>
      <c r="J756" s="20" t="s">
        <v>3003</v>
      </c>
      <c r="K756" s="20" t="s">
        <v>3004</v>
      </c>
      <c r="L756" s="22">
        <v>31000.0</v>
      </c>
      <c r="M756" s="28">
        <v>15000.0</v>
      </c>
      <c r="N756" s="24">
        <v>15000.0</v>
      </c>
      <c r="O756" s="25">
        <f>sum(L756/N756/100)</f>
        <v>0.02066666667</v>
      </c>
      <c r="P756" s="26">
        <f t="shared" si="207"/>
        <v>16000</v>
      </c>
      <c r="Q756" s="26">
        <f t="shared" si="2"/>
        <v>6000</v>
      </c>
      <c r="R756" s="20"/>
      <c r="S756" s="20"/>
      <c r="T756" s="20"/>
      <c r="U756" s="20"/>
      <c r="V756" s="20"/>
    </row>
    <row r="757" ht="12.75" customHeight="1">
      <c r="A757" s="18" t="s">
        <v>16</v>
      </c>
      <c r="B757" s="21" t="s">
        <v>17</v>
      </c>
      <c r="C757" s="39">
        <v>769.0</v>
      </c>
      <c r="D757" s="21" t="s">
        <v>3005</v>
      </c>
      <c r="E757" s="21" t="s">
        <v>13</v>
      </c>
      <c r="F757" s="21" t="s">
        <v>311</v>
      </c>
      <c r="G757" s="21" t="s">
        <v>3006</v>
      </c>
      <c r="H757" s="20"/>
      <c r="I757" s="20"/>
      <c r="J757" s="21" t="s">
        <v>454</v>
      </c>
      <c r="K757" s="21" t="s">
        <v>3007</v>
      </c>
      <c r="L757" s="40">
        <v>32000.0</v>
      </c>
      <c r="M757" s="36"/>
      <c r="N757" s="26">
        <v>25000.0</v>
      </c>
      <c r="O757" s="20"/>
      <c r="P757" s="26">
        <f t="shared" si="207"/>
        <v>7000</v>
      </c>
      <c r="Q757" s="26">
        <f t="shared" si="2"/>
        <v>-3000</v>
      </c>
      <c r="R757" s="20"/>
      <c r="S757" s="20"/>
      <c r="T757" s="20"/>
      <c r="U757" s="20"/>
      <c r="V757" s="20"/>
    </row>
    <row r="758" ht="12.75" customHeight="1">
      <c r="A758" s="33" t="s">
        <v>53</v>
      </c>
      <c r="B758" s="21" t="s">
        <v>17</v>
      </c>
      <c r="C758" s="34">
        <v>659.0</v>
      </c>
      <c r="D758" s="20" t="s">
        <v>3008</v>
      </c>
      <c r="E758" s="21" t="s">
        <v>11</v>
      </c>
      <c r="F758" s="35" t="s">
        <v>311</v>
      </c>
      <c r="G758" s="35" t="s">
        <v>3009</v>
      </c>
      <c r="H758" s="20"/>
      <c r="I758" s="20"/>
      <c r="J758" s="35" t="s">
        <v>906</v>
      </c>
      <c r="K758" s="35" t="s">
        <v>2868</v>
      </c>
      <c r="L758" s="22">
        <v>32000.0</v>
      </c>
      <c r="M758" s="36"/>
      <c r="N758" s="26">
        <v>12500.0</v>
      </c>
      <c r="O758" s="25">
        <f t="shared" ref="O758:O773" si="208">sum(L758/N758/100)</f>
        <v>0.0256</v>
      </c>
      <c r="P758" s="26">
        <v>3000.0</v>
      </c>
      <c r="Q758" s="26">
        <f t="shared" si="2"/>
        <v>9500</v>
      </c>
      <c r="R758" s="20"/>
      <c r="S758" s="20"/>
      <c r="T758" s="20"/>
      <c r="U758" s="20"/>
      <c r="V758" s="20"/>
    </row>
    <row r="759" ht="12.75" customHeight="1">
      <c r="A759" s="33" t="s">
        <v>161</v>
      </c>
      <c r="B759" s="21" t="s">
        <v>10</v>
      </c>
      <c r="C759" s="40">
        <v>23.0</v>
      </c>
      <c r="D759" s="21" t="s">
        <v>3010</v>
      </c>
      <c r="E759" s="21" t="s">
        <v>11</v>
      </c>
      <c r="F759" s="35"/>
      <c r="G759" s="21"/>
      <c r="H759" s="21"/>
      <c r="I759" s="21"/>
      <c r="J759" s="21" t="s">
        <v>454</v>
      </c>
      <c r="K759" s="21" t="s">
        <v>3011</v>
      </c>
      <c r="L759" s="41">
        <v>32000.0</v>
      </c>
      <c r="M759" s="20"/>
      <c r="N759" s="24">
        <v>125000.0</v>
      </c>
      <c r="O759" s="25">
        <f t="shared" si="208"/>
        <v>0.00256</v>
      </c>
      <c r="P759" s="26">
        <v>-93000.0</v>
      </c>
      <c r="Q759" s="26">
        <f t="shared" si="2"/>
        <v>-103000</v>
      </c>
      <c r="R759" s="20"/>
      <c r="S759" s="20"/>
      <c r="T759" s="20"/>
      <c r="U759" s="20"/>
      <c r="V759" s="20"/>
    </row>
    <row r="760" ht="12.75" customHeight="1">
      <c r="A760" s="17" t="s">
        <v>179</v>
      </c>
      <c r="B760" s="18" t="s">
        <v>14</v>
      </c>
      <c r="C760" s="19" t="s">
        <v>3012</v>
      </c>
      <c r="D760" s="20" t="s">
        <v>3013</v>
      </c>
      <c r="E760" s="21" t="s">
        <v>11</v>
      </c>
      <c r="F760" s="20" t="s">
        <v>311</v>
      </c>
      <c r="G760" s="20" t="s">
        <v>3014</v>
      </c>
      <c r="H760" s="20" t="s">
        <v>157</v>
      </c>
      <c r="I760" s="20" t="s">
        <v>3015</v>
      </c>
      <c r="J760" s="20" t="s">
        <v>782</v>
      </c>
      <c r="K760" s="20" t="s">
        <v>3016</v>
      </c>
      <c r="L760" s="22">
        <v>32000.0</v>
      </c>
      <c r="M760" s="28">
        <v>6000.0</v>
      </c>
      <c r="N760" s="24">
        <v>6000.0</v>
      </c>
      <c r="O760" s="25">
        <f t="shared" si="208"/>
        <v>0.05333333333</v>
      </c>
      <c r="P760" s="26">
        <f t="shared" ref="P760:P761" si="209">sum(L760-N760)</f>
        <v>26000</v>
      </c>
      <c r="Q760" s="26">
        <f t="shared" si="2"/>
        <v>16000</v>
      </c>
      <c r="R760" s="20"/>
      <c r="S760" s="20"/>
      <c r="T760" s="20"/>
      <c r="U760" s="20"/>
      <c r="V760" s="20"/>
    </row>
    <row r="761" ht="12.75" customHeight="1">
      <c r="A761" s="17" t="s">
        <v>179</v>
      </c>
      <c r="B761" s="18" t="s">
        <v>12</v>
      </c>
      <c r="C761" s="19" t="s">
        <v>3017</v>
      </c>
      <c r="D761" s="20" t="s">
        <v>3018</v>
      </c>
      <c r="E761" s="21" t="s">
        <v>11</v>
      </c>
      <c r="F761" s="20" t="s">
        <v>311</v>
      </c>
      <c r="G761" s="20" t="s">
        <v>3019</v>
      </c>
      <c r="H761" s="20" t="s">
        <v>157</v>
      </c>
      <c r="I761" s="20" t="s">
        <v>73</v>
      </c>
      <c r="J761" s="20" t="s">
        <v>2495</v>
      </c>
      <c r="K761" s="20" t="s">
        <v>2608</v>
      </c>
      <c r="L761" s="22">
        <v>32000.0</v>
      </c>
      <c r="M761" s="28">
        <v>6000.0</v>
      </c>
      <c r="N761" s="24">
        <v>6000.0</v>
      </c>
      <c r="O761" s="25">
        <f t="shared" si="208"/>
        <v>0.05333333333</v>
      </c>
      <c r="P761" s="26">
        <f t="shared" si="209"/>
        <v>26000</v>
      </c>
      <c r="Q761" s="26">
        <f t="shared" si="2"/>
        <v>16000</v>
      </c>
      <c r="R761" s="20"/>
      <c r="S761" s="20"/>
      <c r="T761" s="20"/>
      <c r="U761" s="20"/>
      <c r="V761" s="20"/>
    </row>
    <row r="762" ht="12.75" customHeight="1">
      <c r="A762" s="33" t="s">
        <v>189</v>
      </c>
      <c r="B762" s="21" t="s">
        <v>10</v>
      </c>
      <c r="C762" s="40">
        <v>214.0</v>
      </c>
      <c r="D762" s="21" t="s">
        <v>3020</v>
      </c>
      <c r="E762" s="21" t="s">
        <v>13</v>
      </c>
      <c r="F762" s="35"/>
      <c r="G762" s="21"/>
      <c r="H762" s="21"/>
      <c r="I762" s="21"/>
      <c r="J762" s="21" t="s">
        <v>1143</v>
      </c>
      <c r="K762" s="21" t="s">
        <v>2732</v>
      </c>
      <c r="L762" s="41">
        <v>32000.0</v>
      </c>
      <c r="M762" s="36"/>
      <c r="N762" s="24">
        <v>18000.0</v>
      </c>
      <c r="O762" s="25">
        <f t="shared" si="208"/>
        <v>0.01777777778</v>
      </c>
      <c r="P762" s="26">
        <v>14000.0</v>
      </c>
      <c r="Q762" s="26">
        <f t="shared" si="2"/>
        <v>4000</v>
      </c>
      <c r="R762" s="20"/>
      <c r="S762" s="20"/>
      <c r="T762" s="20"/>
      <c r="U762" s="20"/>
      <c r="V762" s="20"/>
    </row>
    <row r="763" ht="12.75" customHeight="1">
      <c r="A763" s="17" t="s">
        <v>189</v>
      </c>
      <c r="B763" s="18" t="s">
        <v>12</v>
      </c>
      <c r="C763" s="19" t="s">
        <v>3021</v>
      </c>
      <c r="D763" s="20" t="s">
        <v>3022</v>
      </c>
      <c r="E763" s="21" t="s">
        <v>13</v>
      </c>
      <c r="F763" s="20" t="s">
        <v>311</v>
      </c>
      <c r="G763" s="20" t="s">
        <v>3023</v>
      </c>
      <c r="H763" s="20" t="s">
        <v>1823</v>
      </c>
      <c r="I763" s="20" t="s">
        <v>473</v>
      </c>
      <c r="J763" s="20" t="s">
        <v>1642</v>
      </c>
      <c r="K763" s="20" t="s">
        <v>2468</v>
      </c>
      <c r="L763" s="22">
        <v>32000.0</v>
      </c>
      <c r="M763" s="23" t="s">
        <v>1620</v>
      </c>
      <c r="N763" s="24">
        <v>18000.0</v>
      </c>
      <c r="O763" s="25">
        <f t="shared" si="208"/>
        <v>0.01777777778</v>
      </c>
      <c r="P763" s="26">
        <f t="shared" ref="P763:P766" si="210">sum(L763-N763)</f>
        <v>14000</v>
      </c>
      <c r="Q763" s="26">
        <f t="shared" si="2"/>
        <v>4000</v>
      </c>
      <c r="R763" s="20"/>
      <c r="S763" s="20"/>
      <c r="T763" s="20"/>
      <c r="U763" s="20"/>
      <c r="V763" s="20"/>
    </row>
    <row r="764" ht="12.75" customHeight="1">
      <c r="A764" s="17" t="s">
        <v>197</v>
      </c>
      <c r="B764" s="18" t="s">
        <v>12</v>
      </c>
      <c r="C764" s="19" t="s">
        <v>3024</v>
      </c>
      <c r="D764" s="20" t="s">
        <v>3025</v>
      </c>
      <c r="E764" s="21" t="s">
        <v>11</v>
      </c>
      <c r="F764" s="20" t="s">
        <v>358</v>
      </c>
      <c r="G764" s="20" t="s">
        <v>3026</v>
      </c>
      <c r="H764" s="20" t="s">
        <v>597</v>
      </c>
      <c r="I764" s="20" t="s">
        <v>530</v>
      </c>
      <c r="J764" s="20" t="s">
        <v>551</v>
      </c>
      <c r="K764" s="20" t="s">
        <v>1519</v>
      </c>
      <c r="L764" s="22">
        <v>32000.0</v>
      </c>
      <c r="M764" s="23" t="s">
        <v>2236</v>
      </c>
      <c r="N764" s="24">
        <v>42000.0</v>
      </c>
      <c r="O764" s="25">
        <f t="shared" si="208"/>
        <v>0.007619047619</v>
      </c>
      <c r="P764" s="26">
        <f t="shared" si="210"/>
        <v>-10000</v>
      </c>
      <c r="Q764" s="26">
        <f t="shared" si="2"/>
        <v>-20000</v>
      </c>
      <c r="R764" s="20"/>
      <c r="S764" s="20"/>
      <c r="T764" s="20"/>
      <c r="U764" s="20"/>
      <c r="V764" s="20"/>
    </row>
    <row r="765" ht="12.75" customHeight="1">
      <c r="A765" s="17" t="s">
        <v>211</v>
      </c>
      <c r="B765" s="18" t="s">
        <v>12</v>
      </c>
      <c r="C765" s="19" t="s">
        <v>3027</v>
      </c>
      <c r="D765" s="20" t="s">
        <v>3028</v>
      </c>
      <c r="E765" s="21" t="s">
        <v>11</v>
      </c>
      <c r="F765" s="20" t="s">
        <v>311</v>
      </c>
      <c r="G765" s="20" t="s">
        <v>3029</v>
      </c>
      <c r="H765" s="20" t="s">
        <v>424</v>
      </c>
      <c r="I765" s="20" t="s">
        <v>787</v>
      </c>
      <c r="J765" s="20" t="s">
        <v>551</v>
      </c>
      <c r="K765" s="20" t="s">
        <v>3030</v>
      </c>
      <c r="L765" s="22">
        <v>32000.0</v>
      </c>
      <c r="M765" s="28">
        <v>5000.0</v>
      </c>
      <c r="N765" s="24">
        <v>5000.0</v>
      </c>
      <c r="O765" s="25">
        <f t="shared" si="208"/>
        <v>0.064</v>
      </c>
      <c r="P765" s="26">
        <f t="shared" si="210"/>
        <v>27000</v>
      </c>
      <c r="Q765" s="26">
        <f t="shared" si="2"/>
        <v>17000</v>
      </c>
      <c r="R765" s="20"/>
      <c r="S765" s="20"/>
      <c r="T765" s="20"/>
      <c r="U765" s="20"/>
      <c r="V765" s="20"/>
    </row>
    <row r="766" ht="12.75" customHeight="1">
      <c r="A766" s="17" t="s">
        <v>225</v>
      </c>
      <c r="B766" s="18" t="s">
        <v>14</v>
      </c>
      <c r="C766" s="19" t="s">
        <v>3031</v>
      </c>
      <c r="D766" s="20" t="s">
        <v>3032</v>
      </c>
      <c r="E766" s="21" t="s">
        <v>11</v>
      </c>
      <c r="F766" s="20" t="s">
        <v>311</v>
      </c>
      <c r="G766" s="20" t="s">
        <v>3033</v>
      </c>
      <c r="H766" s="20" t="s">
        <v>327</v>
      </c>
      <c r="I766" s="20" t="s">
        <v>1010</v>
      </c>
      <c r="J766" s="20" t="s">
        <v>705</v>
      </c>
      <c r="K766" s="20" t="s">
        <v>686</v>
      </c>
      <c r="L766" s="22">
        <v>32000.0</v>
      </c>
      <c r="M766" s="28">
        <v>27500.0</v>
      </c>
      <c r="N766" s="24">
        <v>27500.0</v>
      </c>
      <c r="O766" s="25">
        <f t="shared" si="208"/>
        <v>0.01163636364</v>
      </c>
      <c r="P766" s="26">
        <f t="shared" si="210"/>
        <v>4500</v>
      </c>
      <c r="Q766" s="26">
        <f t="shared" si="2"/>
        <v>-5500</v>
      </c>
      <c r="R766" s="20"/>
      <c r="S766" s="20"/>
      <c r="T766" s="20"/>
      <c r="U766" s="20"/>
      <c r="V766" s="20"/>
    </row>
    <row r="767" ht="12.75" customHeight="1">
      <c r="A767" s="18" t="s">
        <v>235</v>
      </c>
      <c r="B767" s="21" t="s">
        <v>10</v>
      </c>
      <c r="C767" s="39">
        <v>365.0</v>
      </c>
      <c r="D767" s="21" t="s">
        <v>3034</v>
      </c>
      <c r="E767" s="21" t="s">
        <v>13</v>
      </c>
      <c r="F767" s="20"/>
      <c r="G767" s="20"/>
      <c r="H767" s="20"/>
      <c r="I767" s="20"/>
      <c r="J767" s="21" t="s">
        <v>1032</v>
      </c>
      <c r="K767" s="21" t="s">
        <v>1061</v>
      </c>
      <c r="L767" s="22">
        <v>32000.0</v>
      </c>
      <c r="M767" s="36"/>
      <c r="N767" s="26">
        <v>16000.0</v>
      </c>
      <c r="O767" s="25">
        <f t="shared" si="208"/>
        <v>0.02</v>
      </c>
      <c r="P767" s="26">
        <v>16000.0</v>
      </c>
      <c r="Q767" s="26">
        <f t="shared" si="2"/>
        <v>6000</v>
      </c>
      <c r="R767" s="20"/>
      <c r="S767" s="20"/>
      <c r="T767" s="20"/>
      <c r="U767" s="20"/>
      <c r="V767" s="20"/>
    </row>
    <row r="768" ht="12.75" customHeight="1">
      <c r="A768" s="18" t="s">
        <v>239</v>
      </c>
      <c r="B768" s="21" t="s">
        <v>10</v>
      </c>
      <c r="C768" s="39">
        <v>331.0</v>
      </c>
      <c r="D768" s="21" t="s">
        <v>3035</v>
      </c>
      <c r="E768" s="21" t="s">
        <v>11</v>
      </c>
      <c r="F768" s="20"/>
      <c r="G768" s="20"/>
      <c r="H768" s="20"/>
      <c r="I768" s="20"/>
      <c r="J768" s="21" t="s">
        <v>757</v>
      </c>
      <c r="K768" s="21" t="s">
        <v>3036</v>
      </c>
      <c r="L768" s="22">
        <v>32000.0</v>
      </c>
      <c r="M768" s="36"/>
      <c r="N768" s="26">
        <v>10000.0</v>
      </c>
      <c r="O768" s="25">
        <f t="shared" si="208"/>
        <v>0.032</v>
      </c>
      <c r="P768" s="26">
        <v>22000.0</v>
      </c>
      <c r="Q768" s="26">
        <f t="shared" si="2"/>
        <v>12000</v>
      </c>
      <c r="R768" s="20"/>
      <c r="S768" s="20"/>
      <c r="T768" s="20"/>
      <c r="U768" s="20"/>
      <c r="V768" s="20"/>
    </row>
    <row r="769" ht="12.75" customHeight="1">
      <c r="A769" s="17" t="s">
        <v>245</v>
      </c>
      <c r="B769" s="18" t="s">
        <v>12</v>
      </c>
      <c r="C769" s="19" t="s">
        <v>3037</v>
      </c>
      <c r="D769" s="20" t="s">
        <v>3038</v>
      </c>
      <c r="E769" s="21" t="s">
        <v>11</v>
      </c>
      <c r="F769" s="20" t="s">
        <v>311</v>
      </c>
      <c r="G769" s="20" t="s">
        <v>3039</v>
      </c>
      <c r="H769" s="20" t="s">
        <v>173</v>
      </c>
      <c r="I769" s="20" t="s">
        <v>459</v>
      </c>
      <c r="J769" s="20" t="s">
        <v>2900</v>
      </c>
      <c r="K769" s="20" t="s">
        <v>316</v>
      </c>
      <c r="L769" s="22">
        <v>32000.0</v>
      </c>
      <c r="M769" s="21">
        <v>12500.0</v>
      </c>
      <c r="N769" s="24">
        <v>12500.0</v>
      </c>
      <c r="O769" s="25">
        <f t="shared" si="208"/>
        <v>0.0256</v>
      </c>
      <c r="P769" s="26">
        <f t="shared" ref="P769:P771" si="211">sum(L769-N769)</f>
        <v>19500</v>
      </c>
      <c r="Q769" s="26">
        <f t="shared" si="2"/>
        <v>9500</v>
      </c>
      <c r="R769" s="20"/>
      <c r="S769" s="20"/>
      <c r="T769" s="20"/>
      <c r="U769" s="20"/>
      <c r="V769" s="20"/>
    </row>
    <row r="770" ht="12.75" customHeight="1">
      <c r="A770" s="17" t="s">
        <v>249</v>
      </c>
      <c r="B770" s="18" t="s">
        <v>12</v>
      </c>
      <c r="C770" s="19" t="s">
        <v>3040</v>
      </c>
      <c r="D770" s="20" t="s">
        <v>3041</v>
      </c>
      <c r="E770" s="21" t="s">
        <v>13</v>
      </c>
      <c r="F770" s="20" t="s">
        <v>422</v>
      </c>
      <c r="G770" s="20" t="s">
        <v>3042</v>
      </c>
      <c r="H770" s="20" t="s">
        <v>187</v>
      </c>
      <c r="I770" s="20" t="s">
        <v>1498</v>
      </c>
      <c r="J770" s="20" t="s">
        <v>705</v>
      </c>
      <c r="K770" s="20" t="s">
        <v>2015</v>
      </c>
      <c r="L770" s="22">
        <v>32000.0</v>
      </c>
      <c r="M770" s="28">
        <v>17500.0</v>
      </c>
      <c r="N770" s="24">
        <v>17500.0</v>
      </c>
      <c r="O770" s="25">
        <f t="shared" si="208"/>
        <v>0.01828571429</v>
      </c>
      <c r="P770" s="26">
        <f t="shared" si="211"/>
        <v>14500</v>
      </c>
      <c r="Q770" s="26">
        <f t="shared" si="2"/>
        <v>4500</v>
      </c>
      <c r="R770" s="20"/>
      <c r="S770" s="20"/>
      <c r="T770" s="20"/>
      <c r="U770" s="20"/>
      <c r="V770" s="20"/>
    </row>
    <row r="771" ht="12.75" customHeight="1">
      <c r="A771" s="17" t="s">
        <v>43</v>
      </c>
      <c r="B771" s="18" t="s">
        <v>14</v>
      </c>
      <c r="C771" s="19" t="s">
        <v>3043</v>
      </c>
      <c r="D771" s="20" t="s">
        <v>3044</v>
      </c>
      <c r="E771" s="21" t="s">
        <v>13</v>
      </c>
      <c r="F771" s="20" t="s">
        <v>311</v>
      </c>
      <c r="G771" s="20" t="s">
        <v>3045</v>
      </c>
      <c r="H771" s="20" t="s">
        <v>597</v>
      </c>
      <c r="I771" s="20" t="s">
        <v>3046</v>
      </c>
      <c r="J771" s="20" t="s">
        <v>1756</v>
      </c>
      <c r="K771" s="20" t="s">
        <v>2608</v>
      </c>
      <c r="L771" s="22">
        <v>33000.0</v>
      </c>
      <c r="M771" s="28">
        <v>60000.0</v>
      </c>
      <c r="N771" s="24">
        <v>60000.0</v>
      </c>
      <c r="O771" s="25">
        <f t="shared" si="208"/>
        <v>0.0055</v>
      </c>
      <c r="P771" s="26">
        <f t="shared" si="211"/>
        <v>-27000</v>
      </c>
      <c r="Q771" s="26">
        <f t="shared" si="2"/>
        <v>-37000</v>
      </c>
      <c r="R771" s="20"/>
      <c r="S771" s="20"/>
      <c r="T771" s="20"/>
      <c r="U771" s="20"/>
      <c r="V771" s="20"/>
    </row>
    <row r="772" ht="12.75" customHeight="1">
      <c r="A772" s="18" t="s">
        <v>69</v>
      </c>
      <c r="B772" s="21" t="s">
        <v>10</v>
      </c>
      <c r="C772" s="39">
        <v>388.0</v>
      </c>
      <c r="D772" s="21" t="s">
        <v>3047</v>
      </c>
      <c r="E772" s="21" t="s">
        <v>11</v>
      </c>
      <c r="F772" s="20"/>
      <c r="G772" s="20"/>
      <c r="H772" s="20"/>
      <c r="I772" s="20"/>
      <c r="J772" s="21" t="s">
        <v>968</v>
      </c>
      <c r="K772" s="21" t="s">
        <v>1519</v>
      </c>
      <c r="L772" s="22">
        <v>33000.0</v>
      </c>
      <c r="M772" s="36"/>
      <c r="N772" s="26">
        <v>5500.0</v>
      </c>
      <c r="O772" s="25">
        <f t="shared" si="208"/>
        <v>0.06</v>
      </c>
      <c r="P772" s="26">
        <v>27500.0</v>
      </c>
      <c r="Q772" s="26">
        <f t="shared" si="2"/>
        <v>17500</v>
      </c>
      <c r="R772" s="20"/>
      <c r="S772" s="20"/>
      <c r="T772" s="20"/>
      <c r="U772" s="20"/>
      <c r="V772" s="20"/>
    </row>
    <row r="773" ht="12.75" customHeight="1">
      <c r="A773" s="17" t="s">
        <v>73</v>
      </c>
      <c r="B773" s="18" t="s">
        <v>14</v>
      </c>
      <c r="C773" s="19" t="s">
        <v>3048</v>
      </c>
      <c r="D773" s="20" t="s">
        <v>3049</v>
      </c>
      <c r="E773" s="21" t="s">
        <v>13</v>
      </c>
      <c r="F773" s="20" t="s">
        <v>311</v>
      </c>
      <c r="G773" s="20" t="s">
        <v>3050</v>
      </c>
      <c r="H773" s="20" t="s">
        <v>566</v>
      </c>
      <c r="I773" s="20" t="s">
        <v>157</v>
      </c>
      <c r="J773" s="20" t="s">
        <v>771</v>
      </c>
      <c r="K773" s="20" t="s">
        <v>3051</v>
      </c>
      <c r="L773" s="22">
        <v>33000.0</v>
      </c>
      <c r="M773" s="27">
        <v>10000.0</v>
      </c>
      <c r="N773" s="31">
        <v>10000.0</v>
      </c>
      <c r="O773" s="25">
        <f t="shared" si="208"/>
        <v>0.033</v>
      </c>
      <c r="P773" s="26">
        <f t="shared" ref="P773:P774" si="212">sum(L773-N773)</f>
        <v>23000</v>
      </c>
      <c r="Q773" s="26">
        <f t="shared" si="2"/>
        <v>13000</v>
      </c>
      <c r="R773" s="20"/>
      <c r="S773" s="20"/>
      <c r="T773" s="20"/>
      <c r="U773" s="20"/>
      <c r="V773" s="20"/>
    </row>
    <row r="774" ht="12.75" customHeight="1">
      <c r="A774" s="18" t="s">
        <v>111</v>
      </c>
      <c r="B774" s="21" t="s">
        <v>17</v>
      </c>
      <c r="C774" s="21">
        <v>903.0</v>
      </c>
      <c r="D774" s="20" t="str">
        <f>CONCATENATE(A774," x ", G774)</f>
        <v>Ghaiyyath (IRE) x Obama Rule (IRE)</v>
      </c>
      <c r="E774" s="21" t="s">
        <v>13</v>
      </c>
      <c r="F774" s="21" t="s">
        <v>717</v>
      </c>
      <c r="G774" s="21" t="s">
        <v>3052</v>
      </c>
      <c r="H774" s="20"/>
      <c r="I774" s="20"/>
      <c r="J774" s="21" t="s">
        <v>1594</v>
      </c>
      <c r="K774" s="21" t="s">
        <v>969</v>
      </c>
      <c r="L774" s="37">
        <v>33000.0</v>
      </c>
      <c r="M774" s="20"/>
      <c r="N774" s="26">
        <f>VLOOKUP(A774,'Sale Lots'!$A$2:$N$1084,14)</f>
        <v>30000</v>
      </c>
      <c r="O774" s="25"/>
      <c r="P774" s="26">
        <f t="shared" si="212"/>
        <v>3000</v>
      </c>
      <c r="Q774" s="26">
        <f t="shared" si="2"/>
        <v>-7000</v>
      </c>
      <c r="R774" s="20"/>
      <c r="S774" s="20"/>
      <c r="T774" s="20"/>
      <c r="U774" s="20"/>
      <c r="V774" s="20"/>
    </row>
    <row r="775" ht="12.75" customHeight="1">
      <c r="A775" s="33" t="s">
        <v>201</v>
      </c>
      <c r="B775" s="21" t="s">
        <v>17</v>
      </c>
      <c r="C775" s="34">
        <v>697.0</v>
      </c>
      <c r="D775" s="20" t="s">
        <v>3053</v>
      </c>
      <c r="E775" s="21" t="s">
        <v>13</v>
      </c>
      <c r="F775" s="35" t="s">
        <v>311</v>
      </c>
      <c r="G775" s="35" t="s">
        <v>3054</v>
      </c>
      <c r="H775" s="20"/>
      <c r="I775" s="20"/>
      <c r="J775" s="35" t="s">
        <v>3055</v>
      </c>
      <c r="K775" s="35" t="s">
        <v>2163</v>
      </c>
      <c r="L775" s="22">
        <v>33000.0</v>
      </c>
      <c r="M775" s="36"/>
      <c r="N775" s="26">
        <v>12500.0</v>
      </c>
      <c r="O775" s="25">
        <f t="shared" ref="O775:O777" si="213">sum(L775/N775/100)</f>
        <v>0.0264</v>
      </c>
      <c r="P775" s="26">
        <v>3000.0</v>
      </c>
      <c r="Q775" s="26">
        <f t="shared" si="2"/>
        <v>10500</v>
      </c>
      <c r="R775" s="20"/>
      <c r="S775" s="20"/>
      <c r="T775" s="20"/>
      <c r="U775" s="20"/>
      <c r="V775" s="20"/>
    </row>
    <row r="776" ht="12.75" customHeight="1">
      <c r="A776" s="17" t="s">
        <v>211</v>
      </c>
      <c r="B776" s="18" t="s">
        <v>14</v>
      </c>
      <c r="C776" s="19" t="s">
        <v>3056</v>
      </c>
      <c r="D776" s="20" t="s">
        <v>3057</v>
      </c>
      <c r="E776" s="21" t="s">
        <v>11</v>
      </c>
      <c r="F776" s="20" t="s">
        <v>311</v>
      </c>
      <c r="G776" s="20" t="s">
        <v>3058</v>
      </c>
      <c r="H776" s="20" t="s">
        <v>424</v>
      </c>
      <c r="I776" s="20" t="s">
        <v>223</v>
      </c>
      <c r="J776" s="20" t="s">
        <v>715</v>
      </c>
      <c r="K776" s="20" t="s">
        <v>3059</v>
      </c>
      <c r="L776" s="22">
        <v>33000.0</v>
      </c>
      <c r="M776" s="28">
        <v>5000.0</v>
      </c>
      <c r="N776" s="24">
        <v>5000.0</v>
      </c>
      <c r="O776" s="25">
        <f t="shared" si="213"/>
        <v>0.066</v>
      </c>
      <c r="P776" s="26">
        <f t="shared" ref="P776:P779" si="214">sum(L776-N776)</f>
        <v>28000</v>
      </c>
      <c r="Q776" s="26">
        <f t="shared" si="2"/>
        <v>18000</v>
      </c>
      <c r="R776" s="20"/>
      <c r="S776" s="20"/>
      <c r="T776" s="20"/>
      <c r="U776" s="20"/>
      <c r="V776" s="20"/>
    </row>
    <row r="777" ht="12.75" customHeight="1">
      <c r="A777" s="17" t="s">
        <v>225</v>
      </c>
      <c r="B777" s="18" t="s">
        <v>12</v>
      </c>
      <c r="C777" s="19" t="s">
        <v>3060</v>
      </c>
      <c r="D777" s="20" t="s">
        <v>3061</v>
      </c>
      <c r="E777" s="21" t="s">
        <v>13</v>
      </c>
      <c r="F777" s="20" t="s">
        <v>311</v>
      </c>
      <c r="G777" s="20" t="s">
        <v>3062</v>
      </c>
      <c r="H777" s="20" t="s">
        <v>327</v>
      </c>
      <c r="I777" s="20" t="s">
        <v>141</v>
      </c>
      <c r="J777" s="20" t="s">
        <v>2220</v>
      </c>
      <c r="K777" s="20" t="s">
        <v>2732</v>
      </c>
      <c r="L777" s="22">
        <v>33000.0</v>
      </c>
      <c r="M777" s="28">
        <v>27500.0</v>
      </c>
      <c r="N777" s="24">
        <v>27500.0</v>
      </c>
      <c r="O777" s="25">
        <f t="shared" si="213"/>
        <v>0.012</v>
      </c>
      <c r="P777" s="26">
        <f t="shared" si="214"/>
        <v>5500</v>
      </c>
      <c r="Q777" s="26">
        <f t="shared" si="2"/>
        <v>-4500</v>
      </c>
      <c r="R777" s="20"/>
      <c r="S777" s="20"/>
      <c r="T777" s="20"/>
      <c r="U777" s="20"/>
      <c r="V777" s="20"/>
    </row>
    <row r="778" ht="12.75" customHeight="1">
      <c r="A778" s="18" t="s">
        <v>157</v>
      </c>
      <c r="B778" s="21" t="s">
        <v>17</v>
      </c>
      <c r="C778" s="21">
        <v>913.0</v>
      </c>
      <c r="D778" s="20" t="str">
        <f>CONCATENATE(A778," x ", G778)</f>
        <v>Kodiac (GB) x Pass The Moon (IRE)</v>
      </c>
      <c r="E778" s="21" t="s">
        <v>11</v>
      </c>
      <c r="F778" s="21" t="s">
        <v>717</v>
      </c>
      <c r="G778" s="21" t="s">
        <v>3063</v>
      </c>
      <c r="H778" s="20"/>
      <c r="I778" s="20"/>
      <c r="J778" s="21" t="s">
        <v>668</v>
      </c>
      <c r="K778" s="21" t="s">
        <v>1595</v>
      </c>
      <c r="L778" s="37">
        <v>34000.0</v>
      </c>
      <c r="M778" s="20"/>
      <c r="N778" s="24">
        <v>35000.0</v>
      </c>
      <c r="O778" s="25"/>
      <c r="P778" s="26">
        <f t="shared" si="214"/>
        <v>-1000</v>
      </c>
      <c r="Q778" s="26">
        <f t="shared" si="2"/>
        <v>-11000</v>
      </c>
      <c r="R778" s="20"/>
      <c r="S778" s="20"/>
      <c r="T778" s="20"/>
      <c r="U778" s="20"/>
      <c r="V778" s="20"/>
    </row>
    <row r="779" ht="12.75" customHeight="1">
      <c r="A779" s="17" t="s">
        <v>191</v>
      </c>
      <c r="B779" s="18" t="s">
        <v>14</v>
      </c>
      <c r="C779" s="19" t="s">
        <v>3064</v>
      </c>
      <c r="D779" s="20" t="s">
        <v>3065</v>
      </c>
      <c r="E779" s="21" t="s">
        <v>11</v>
      </c>
      <c r="F779" s="20" t="s">
        <v>311</v>
      </c>
      <c r="G779" s="20" t="s">
        <v>3066</v>
      </c>
      <c r="H779" s="20" t="s">
        <v>153</v>
      </c>
      <c r="I779" s="20" t="s">
        <v>3067</v>
      </c>
      <c r="J779" s="20" t="s">
        <v>1756</v>
      </c>
      <c r="K779" s="20" t="s">
        <v>1515</v>
      </c>
      <c r="L779" s="22">
        <v>34000.0</v>
      </c>
      <c r="M779" s="27">
        <v>45000.0</v>
      </c>
      <c r="N779" s="24">
        <v>54000.0</v>
      </c>
      <c r="O779" s="25">
        <f t="shared" ref="O779:O793" si="215">sum(L779/N779/100)</f>
        <v>0.006296296296</v>
      </c>
      <c r="P779" s="26">
        <f t="shared" si="214"/>
        <v>-20000</v>
      </c>
      <c r="Q779" s="26">
        <f t="shared" si="2"/>
        <v>-30000</v>
      </c>
      <c r="R779" s="20"/>
      <c r="S779" s="20"/>
      <c r="T779" s="20"/>
      <c r="U779" s="20"/>
      <c r="V779" s="20"/>
    </row>
    <row r="780" ht="12.75" customHeight="1">
      <c r="A780" s="33" t="s">
        <v>235</v>
      </c>
      <c r="B780" s="21" t="s">
        <v>10</v>
      </c>
      <c r="C780" s="40">
        <v>118.0</v>
      </c>
      <c r="D780" s="21" t="s">
        <v>3068</v>
      </c>
      <c r="E780" s="21" t="s">
        <v>13</v>
      </c>
      <c r="F780" s="35"/>
      <c r="G780" s="21"/>
      <c r="H780" s="21"/>
      <c r="I780" s="21"/>
      <c r="J780" s="21" t="s">
        <v>454</v>
      </c>
      <c r="K780" s="21" t="s">
        <v>3069</v>
      </c>
      <c r="L780" s="41">
        <v>34000.0</v>
      </c>
      <c r="M780" s="20"/>
      <c r="N780" s="24">
        <v>16000.0</v>
      </c>
      <c r="O780" s="25">
        <f t="shared" si="215"/>
        <v>0.02125</v>
      </c>
      <c r="P780" s="26">
        <v>18000.0</v>
      </c>
      <c r="Q780" s="26">
        <f t="shared" si="2"/>
        <v>8000</v>
      </c>
      <c r="R780" s="20"/>
      <c r="S780" s="20"/>
      <c r="T780" s="20"/>
      <c r="U780" s="20"/>
      <c r="V780" s="20"/>
    </row>
    <row r="781" ht="12.75" customHeight="1">
      <c r="A781" s="17" t="s">
        <v>21</v>
      </c>
      <c r="B781" s="18" t="s">
        <v>12</v>
      </c>
      <c r="C781" s="19" t="s">
        <v>3070</v>
      </c>
      <c r="D781" s="20" t="s">
        <v>3071</v>
      </c>
      <c r="E781" s="21" t="s">
        <v>11</v>
      </c>
      <c r="F781" s="20" t="s">
        <v>311</v>
      </c>
      <c r="G781" s="20" t="s">
        <v>3072</v>
      </c>
      <c r="H781" s="20" t="s">
        <v>223</v>
      </c>
      <c r="I781" s="20" t="s">
        <v>2378</v>
      </c>
      <c r="J781" s="20" t="s">
        <v>1884</v>
      </c>
      <c r="K781" s="20" t="s">
        <v>2351</v>
      </c>
      <c r="L781" s="22">
        <v>35000.0</v>
      </c>
      <c r="M781" s="23" t="s">
        <v>443</v>
      </c>
      <c r="N781" s="24">
        <v>12000.0</v>
      </c>
      <c r="O781" s="25">
        <f t="shared" si="215"/>
        <v>0.02916666667</v>
      </c>
      <c r="P781" s="26">
        <f t="shared" ref="P781:P784" si="216">sum(L781-N781)</f>
        <v>23000</v>
      </c>
      <c r="Q781" s="26">
        <f t="shared" si="2"/>
        <v>13000</v>
      </c>
      <c r="R781" s="20"/>
      <c r="S781" s="20"/>
      <c r="T781" s="20"/>
      <c r="U781" s="20"/>
      <c r="V781" s="20"/>
    </row>
    <row r="782" ht="12.75" customHeight="1">
      <c r="A782" s="17" t="s">
        <v>67</v>
      </c>
      <c r="B782" s="18" t="s">
        <v>12</v>
      </c>
      <c r="C782" s="19" t="s">
        <v>3073</v>
      </c>
      <c r="D782" s="20" t="s">
        <v>3074</v>
      </c>
      <c r="E782" s="21" t="s">
        <v>11</v>
      </c>
      <c r="F782" s="20" t="s">
        <v>358</v>
      </c>
      <c r="G782" s="20" t="s">
        <v>3075</v>
      </c>
      <c r="H782" s="20" t="s">
        <v>393</v>
      </c>
      <c r="I782" s="20" t="s">
        <v>1362</v>
      </c>
      <c r="J782" s="20" t="s">
        <v>1809</v>
      </c>
      <c r="K782" s="20" t="s">
        <v>3076</v>
      </c>
      <c r="L782" s="22">
        <v>35000.0</v>
      </c>
      <c r="M782" s="28">
        <v>12500.0</v>
      </c>
      <c r="N782" s="24">
        <v>12500.0</v>
      </c>
      <c r="O782" s="25">
        <f t="shared" si="215"/>
        <v>0.028</v>
      </c>
      <c r="P782" s="26">
        <f t="shared" si="216"/>
        <v>22500</v>
      </c>
      <c r="Q782" s="26">
        <f t="shared" si="2"/>
        <v>12500</v>
      </c>
      <c r="R782" s="20"/>
      <c r="S782" s="20"/>
      <c r="T782" s="20"/>
      <c r="U782" s="20"/>
      <c r="V782" s="20"/>
    </row>
    <row r="783" ht="12.75" customHeight="1">
      <c r="A783" s="17" t="s">
        <v>67</v>
      </c>
      <c r="B783" s="18" t="s">
        <v>12</v>
      </c>
      <c r="C783" s="19" t="s">
        <v>3077</v>
      </c>
      <c r="D783" s="20" t="s">
        <v>3078</v>
      </c>
      <c r="E783" s="21" t="s">
        <v>13</v>
      </c>
      <c r="F783" s="20" t="s">
        <v>358</v>
      </c>
      <c r="G783" s="20" t="s">
        <v>3079</v>
      </c>
      <c r="H783" s="20" t="s">
        <v>393</v>
      </c>
      <c r="I783" s="20" t="s">
        <v>537</v>
      </c>
      <c r="J783" s="20" t="s">
        <v>468</v>
      </c>
      <c r="K783" s="20" t="s">
        <v>2748</v>
      </c>
      <c r="L783" s="22">
        <v>35000.0</v>
      </c>
      <c r="M783" s="28">
        <v>12500.0</v>
      </c>
      <c r="N783" s="24">
        <v>12500.0</v>
      </c>
      <c r="O783" s="25">
        <f t="shared" si="215"/>
        <v>0.028</v>
      </c>
      <c r="P783" s="26">
        <f t="shared" si="216"/>
        <v>22500</v>
      </c>
      <c r="Q783" s="26">
        <f t="shared" si="2"/>
        <v>12500</v>
      </c>
      <c r="R783" s="20"/>
      <c r="S783" s="20"/>
      <c r="T783" s="20"/>
      <c r="U783" s="20"/>
      <c r="V783" s="20"/>
    </row>
    <row r="784" ht="12.75" customHeight="1">
      <c r="A784" s="17" t="s">
        <v>69</v>
      </c>
      <c r="B784" s="18" t="s">
        <v>14</v>
      </c>
      <c r="C784" s="19" t="s">
        <v>3080</v>
      </c>
      <c r="D784" s="20" t="s">
        <v>3081</v>
      </c>
      <c r="E784" s="21" t="s">
        <v>11</v>
      </c>
      <c r="F784" s="20" t="s">
        <v>311</v>
      </c>
      <c r="G784" s="20" t="s">
        <v>3082</v>
      </c>
      <c r="H784" s="20" t="s">
        <v>157</v>
      </c>
      <c r="I784" s="20" t="s">
        <v>75</v>
      </c>
      <c r="J784" s="20" t="s">
        <v>1018</v>
      </c>
      <c r="K784" s="20" t="s">
        <v>3083</v>
      </c>
      <c r="L784" s="22">
        <v>35000.0</v>
      </c>
      <c r="M784" s="27">
        <v>5500.0</v>
      </c>
      <c r="N784" s="26">
        <v>5500.0</v>
      </c>
      <c r="O784" s="25">
        <f t="shared" si="215"/>
        <v>0.06363636364</v>
      </c>
      <c r="P784" s="26">
        <f t="shared" si="216"/>
        <v>29500</v>
      </c>
      <c r="Q784" s="26">
        <f t="shared" si="2"/>
        <v>19500</v>
      </c>
      <c r="R784" s="20"/>
      <c r="S784" s="20"/>
      <c r="T784" s="20"/>
      <c r="U784" s="20"/>
      <c r="V784" s="20"/>
    </row>
    <row r="785" ht="12.75" customHeight="1">
      <c r="A785" s="18" t="s">
        <v>111</v>
      </c>
      <c r="B785" s="21" t="s">
        <v>10</v>
      </c>
      <c r="C785" s="39">
        <v>322.0</v>
      </c>
      <c r="D785" s="21" t="s">
        <v>3084</v>
      </c>
      <c r="E785" s="21" t="s">
        <v>13</v>
      </c>
      <c r="F785" s="20"/>
      <c r="G785" s="20"/>
      <c r="H785" s="20"/>
      <c r="I785" s="20"/>
      <c r="J785" s="21" t="s">
        <v>1250</v>
      </c>
      <c r="K785" s="21" t="s">
        <v>1859</v>
      </c>
      <c r="L785" s="22">
        <v>35000.0</v>
      </c>
      <c r="M785" s="36"/>
      <c r="N785" s="24">
        <v>25000.0</v>
      </c>
      <c r="O785" s="25">
        <f t="shared" si="215"/>
        <v>0.014</v>
      </c>
      <c r="P785" s="26">
        <v>5000.0</v>
      </c>
      <c r="Q785" s="26">
        <f t="shared" si="2"/>
        <v>0</v>
      </c>
      <c r="R785" s="20"/>
      <c r="S785" s="20"/>
      <c r="T785" s="20"/>
      <c r="U785" s="20"/>
      <c r="V785" s="20"/>
    </row>
    <row r="786" ht="12.75" customHeight="1">
      <c r="A786" s="17" t="s">
        <v>113</v>
      </c>
      <c r="B786" s="18" t="s">
        <v>12</v>
      </c>
      <c r="C786" s="19" t="s">
        <v>3085</v>
      </c>
      <c r="D786" s="20" t="s">
        <v>3086</v>
      </c>
      <c r="E786" s="21" t="s">
        <v>13</v>
      </c>
      <c r="F786" s="20" t="s">
        <v>358</v>
      </c>
      <c r="G786" s="20" t="s">
        <v>3087</v>
      </c>
      <c r="H786" s="20" t="s">
        <v>459</v>
      </c>
      <c r="I786" s="20" t="s">
        <v>377</v>
      </c>
      <c r="J786" s="20" t="s">
        <v>2354</v>
      </c>
      <c r="K786" s="20" t="s">
        <v>1890</v>
      </c>
      <c r="L786" s="22">
        <v>35000.0</v>
      </c>
      <c r="M786" s="28">
        <v>17500.0</v>
      </c>
      <c r="N786" s="24">
        <v>17500.0</v>
      </c>
      <c r="O786" s="25">
        <f t="shared" si="215"/>
        <v>0.02</v>
      </c>
      <c r="P786" s="26">
        <f>sum(L786-N786)</f>
        <v>17500</v>
      </c>
      <c r="Q786" s="26">
        <f t="shared" si="2"/>
        <v>7500</v>
      </c>
      <c r="R786" s="20"/>
      <c r="S786" s="20"/>
      <c r="T786" s="20"/>
      <c r="U786" s="20"/>
      <c r="V786" s="20"/>
    </row>
    <row r="787" ht="12.75" customHeight="1">
      <c r="A787" s="33" t="s">
        <v>121</v>
      </c>
      <c r="B787" s="21" t="s">
        <v>10</v>
      </c>
      <c r="C787" s="40">
        <v>199.0</v>
      </c>
      <c r="D787" s="21" t="s">
        <v>3088</v>
      </c>
      <c r="E787" s="21" t="s">
        <v>11</v>
      </c>
      <c r="F787" s="35"/>
      <c r="G787" s="21"/>
      <c r="H787" s="21"/>
      <c r="I787" s="21"/>
      <c r="J787" s="21" t="s">
        <v>1045</v>
      </c>
      <c r="K787" s="21" t="s">
        <v>1595</v>
      </c>
      <c r="L787" s="41">
        <v>35000.0</v>
      </c>
      <c r="M787" s="20"/>
      <c r="N787" s="24">
        <v>31500.0</v>
      </c>
      <c r="O787" s="25">
        <f t="shared" si="215"/>
        <v>0.01111111111</v>
      </c>
      <c r="P787" s="26">
        <v>3500.0</v>
      </c>
      <c r="Q787" s="26">
        <f t="shared" si="2"/>
        <v>-6500</v>
      </c>
      <c r="R787" s="20"/>
      <c r="S787" s="20"/>
      <c r="T787" s="20"/>
      <c r="U787" s="20"/>
      <c r="V787" s="20"/>
    </row>
    <row r="788" ht="12.75" customHeight="1">
      <c r="A788" s="17" t="s">
        <v>125</v>
      </c>
      <c r="B788" s="18" t="s">
        <v>14</v>
      </c>
      <c r="C788" s="19" t="s">
        <v>3089</v>
      </c>
      <c r="D788" s="20" t="s">
        <v>3090</v>
      </c>
      <c r="E788" s="21" t="s">
        <v>13</v>
      </c>
      <c r="F788" s="20" t="s">
        <v>311</v>
      </c>
      <c r="G788" s="20" t="s">
        <v>3091</v>
      </c>
      <c r="H788" s="20" t="s">
        <v>123</v>
      </c>
      <c r="I788" s="20" t="s">
        <v>133</v>
      </c>
      <c r="J788" s="20" t="s">
        <v>757</v>
      </c>
      <c r="K788" s="20" t="s">
        <v>3092</v>
      </c>
      <c r="L788" s="22">
        <v>35000.0</v>
      </c>
      <c r="M788" s="23" t="s">
        <v>3093</v>
      </c>
      <c r="N788" s="24">
        <v>65000.0</v>
      </c>
      <c r="O788" s="25">
        <f t="shared" si="215"/>
        <v>0.005384615385</v>
      </c>
      <c r="P788" s="26">
        <f t="shared" ref="P788:P789" si="217">sum(L788-N788)</f>
        <v>-30000</v>
      </c>
      <c r="Q788" s="26">
        <f t="shared" si="2"/>
        <v>-40000</v>
      </c>
      <c r="R788" s="20"/>
      <c r="S788" s="20"/>
      <c r="T788" s="20"/>
      <c r="U788" s="20"/>
      <c r="V788" s="20"/>
    </row>
    <row r="789" ht="12.75" customHeight="1">
      <c r="A789" s="17" t="s">
        <v>141</v>
      </c>
      <c r="B789" s="18" t="s">
        <v>12</v>
      </c>
      <c r="C789" s="19" t="s">
        <v>3094</v>
      </c>
      <c r="D789" s="20" t="s">
        <v>3095</v>
      </c>
      <c r="E789" s="21" t="s">
        <v>13</v>
      </c>
      <c r="F789" s="20" t="s">
        <v>311</v>
      </c>
      <c r="G789" s="20" t="s">
        <v>3096</v>
      </c>
      <c r="H789" s="20" t="s">
        <v>1823</v>
      </c>
      <c r="I789" s="20" t="s">
        <v>3097</v>
      </c>
      <c r="J789" s="20" t="s">
        <v>1193</v>
      </c>
      <c r="K789" s="20" t="s">
        <v>2927</v>
      </c>
      <c r="L789" s="22">
        <v>35000.0</v>
      </c>
      <c r="M789" s="28" t="s">
        <v>1826</v>
      </c>
      <c r="N789" s="46">
        <v>60000.0</v>
      </c>
      <c r="O789" s="25">
        <f t="shared" si="215"/>
        <v>0.005833333333</v>
      </c>
      <c r="P789" s="26">
        <f t="shared" si="217"/>
        <v>-25000</v>
      </c>
      <c r="Q789" s="26">
        <f t="shared" si="2"/>
        <v>-35000</v>
      </c>
      <c r="R789" s="20"/>
      <c r="S789" s="20"/>
      <c r="T789" s="20"/>
      <c r="U789" s="20"/>
      <c r="V789" s="20"/>
    </row>
    <row r="790" ht="12.75" customHeight="1">
      <c r="A790" s="18" t="s">
        <v>155</v>
      </c>
      <c r="B790" s="21" t="s">
        <v>10</v>
      </c>
      <c r="C790" s="39">
        <v>312.0</v>
      </c>
      <c r="D790" s="21" t="s">
        <v>3098</v>
      </c>
      <c r="E790" s="21" t="s">
        <v>11</v>
      </c>
      <c r="F790" s="20"/>
      <c r="G790" s="20"/>
      <c r="H790" s="20"/>
      <c r="I790" s="20"/>
      <c r="J790" s="21" t="s">
        <v>2354</v>
      </c>
      <c r="K790" s="21" t="s">
        <v>3099</v>
      </c>
      <c r="L790" s="22">
        <v>35000.0</v>
      </c>
      <c r="M790" s="36"/>
      <c r="N790" s="26">
        <v>15000.0</v>
      </c>
      <c r="O790" s="25">
        <f t="shared" si="215"/>
        <v>0.02333333333</v>
      </c>
      <c r="P790" s="26">
        <v>20000.0</v>
      </c>
      <c r="Q790" s="26">
        <f t="shared" si="2"/>
        <v>10000</v>
      </c>
      <c r="R790" s="20"/>
      <c r="S790" s="20"/>
      <c r="T790" s="20"/>
      <c r="U790" s="20"/>
      <c r="V790" s="20"/>
    </row>
    <row r="791" ht="12.75" customHeight="1">
      <c r="A791" s="17" t="s">
        <v>165</v>
      </c>
      <c r="B791" s="18" t="s">
        <v>12</v>
      </c>
      <c r="C791" s="19" t="s">
        <v>3100</v>
      </c>
      <c r="D791" s="20" t="s">
        <v>3101</v>
      </c>
      <c r="E791" s="21" t="s">
        <v>13</v>
      </c>
      <c r="F791" s="20" t="s">
        <v>311</v>
      </c>
      <c r="G791" s="20" t="s">
        <v>3102</v>
      </c>
      <c r="H791" s="20" t="s">
        <v>161</v>
      </c>
      <c r="I791" s="20" t="s">
        <v>617</v>
      </c>
      <c r="J791" s="20" t="s">
        <v>407</v>
      </c>
      <c r="K791" s="20" t="s">
        <v>3103</v>
      </c>
      <c r="L791" s="22">
        <v>35000.0</v>
      </c>
      <c r="M791" s="28">
        <v>12500.0</v>
      </c>
      <c r="N791" s="24">
        <v>12500.0</v>
      </c>
      <c r="O791" s="25">
        <f t="shared" si="215"/>
        <v>0.028</v>
      </c>
      <c r="P791" s="26">
        <f t="shared" ref="P791:P792" si="218">sum(L791-N791)</f>
        <v>22500</v>
      </c>
      <c r="Q791" s="26">
        <f t="shared" si="2"/>
        <v>12500</v>
      </c>
      <c r="R791" s="20"/>
      <c r="S791" s="20"/>
      <c r="T791" s="20"/>
      <c r="U791" s="20"/>
      <c r="V791" s="20"/>
    </row>
    <row r="792" ht="12.75" customHeight="1">
      <c r="A792" s="17" t="s">
        <v>173</v>
      </c>
      <c r="B792" s="18" t="s">
        <v>12</v>
      </c>
      <c r="C792" s="19" t="s">
        <v>3104</v>
      </c>
      <c r="D792" s="20" t="s">
        <v>3105</v>
      </c>
      <c r="E792" s="21" t="s">
        <v>11</v>
      </c>
      <c r="F792" s="20" t="s">
        <v>311</v>
      </c>
      <c r="G792" s="20" t="s">
        <v>3106</v>
      </c>
      <c r="H792" s="20" t="s">
        <v>16</v>
      </c>
      <c r="I792" s="20" t="s">
        <v>537</v>
      </c>
      <c r="J792" s="20" t="s">
        <v>468</v>
      </c>
      <c r="K792" s="20" t="s">
        <v>1061</v>
      </c>
      <c r="L792" s="22">
        <v>35000.0</v>
      </c>
      <c r="M792" s="28">
        <v>50000.0</v>
      </c>
      <c r="N792" s="24">
        <v>50000.0</v>
      </c>
      <c r="O792" s="25">
        <f t="shared" si="215"/>
        <v>0.007</v>
      </c>
      <c r="P792" s="26">
        <f t="shared" si="218"/>
        <v>-15000</v>
      </c>
      <c r="Q792" s="26">
        <f t="shared" si="2"/>
        <v>-25000</v>
      </c>
      <c r="R792" s="20"/>
      <c r="S792" s="20"/>
      <c r="T792" s="20"/>
      <c r="U792" s="20"/>
      <c r="V792" s="20"/>
    </row>
    <row r="793" ht="12.75" customHeight="1">
      <c r="A793" s="18" t="s">
        <v>187</v>
      </c>
      <c r="B793" s="21" t="s">
        <v>10</v>
      </c>
      <c r="C793" s="39">
        <v>372.0</v>
      </c>
      <c r="D793" s="21" t="s">
        <v>3107</v>
      </c>
      <c r="E793" s="21" t="s">
        <v>13</v>
      </c>
      <c r="F793" s="20"/>
      <c r="G793" s="20"/>
      <c r="H793" s="20"/>
      <c r="I793" s="20"/>
      <c r="J793" s="21" t="s">
        <v>412</v>
      </c>
      <c r="K793" s="21" t="s">
        <v>3108</v>
      </c>
      <c r="L793" s="22">
        <v>35000.0</v>
      </c>
      <c r="M793" s="36"/>
      <c r="N793" s="24">
        <v>150000.0</v>
      </c>
      <c r="O793" s="25">
        <f t="shared" si="215"/>
        <v>0.002333333333</v>
      </c>
      <c r="P793" s="26">
        <v>-40000.0</v>
      </c>
      <c r="Q793" s="26">
        <f t="shared" si="2"/>
        <v>-125000</v>
      </c>
      <c r="R793" s="20"/>
      <c r="S793" s="20"/>
      <c r="T793" s="20"/>
      <c r="U793" s="20"/>
      <c r="V793" s="20"/>
    </row>
    <row r="794" ht="12.75" customHeight="1">
      <c r="A794" s="18" t="s">
        <v>213</v>
      </c>
      <c r="B794" s="21" t="s">
        <v>17</v>
      </c>
      <c r="C794" s="21">
        <v>991.0</v>
      </c>
      <c r="D794" s="20" t="str">
        <f>CONCATENATE(A794," x ", G794)</f>
        <v>Saxon Warrior (JPN) x Sundiata (GB)</v>
      </c>
      <c r="E794" s="21" t="s">
        <v>11</v>
      </c>
      <c r="F794" s="21" t="s">
        <v>717</v>
      </c>
      <c r="G794" s="21" t="s">
        <v>3109</v>
      </c>
      <c r="H794" s="20"/>
      <c r="I794" s="20"/>
      <c r="J794" s="21" t="s">
        <v>1246</v>
      </c>
      <c r="K794" s="21" t="s">
        <v>1713</v>
      </c>
      <c r="L794" s="37">
        <v>35000.0</v>
      </c>
      <c r="M794" s="20"/>
      <c r="N794" s="26">
        <v>25000.0</v>
      </c>
      <c r="O794" s="25"/>
      <c r="P794" s="26">
        <f t="shared" ref="P794:P796" si="219">sum(L794-N794)</f>
        <v>10000</v>
      </c>
      <c r="Q794" s="26">
        <f t="shared" si="2"/>
        <v>0</v>
      </c>
      <c r="R794" s="20"/>
      <c r="S794" s="20"/>
      <c r="T794" s="20"/>
      <c r="U794" s="20"/>
      <c r="V794" s="20"/>
    </row>
    <row r="795" ht="12.75" customHeight="1">
      <c r="A795" s="18" t="s">
        <v>225</v>
      </c>
      <c r="B795" s="21" t="s">
        <v>17</v>
      </c>
      <c r="C795" s="39">
        <v>681.0</v>
      </c>
      <c r="D795" s="20" t="s">
        <v>3110</v>
      </c>
      <c r="E795" s="21" t="s">
        <v>13</v>
      </c>
      <c r="F795" s="21" t="s">
        <v>311</v>
      </c>
      <c r="G795" s="21" t="s">
        <v>3111</v>
      </c>
      <c r="H795" s="20"/>
      <c r="I795" s="20"/>
      <c r="J795" s="21" t="s">
        <v>1193</v>
      </c>
      <c r="K795" s="21" t="s">
        <v>969</v>
      </c>
      <c r="L795" s="41">
        <v>35000.0</v>
      </c>
      <c r="M795" s="36"/>
      <c r="N795" s="26">
        <v>27500.0</v>
      </c>
      <c r="O795" s="25">
        <f t="shared" ref="O795:O814" si="220">sum(L795/N795/100)</f>
        <v>0.01272727273</v>
      </c>
      <c r="P795" s="26">
        <f t="shared" si="219"/>
        <v>7500</v>
      </c>
      <c r="Q795" s="26">
        <f t="shared" si="2"/>
        <v>-2500</v>
      </c>
      <c r="R795" s="20"/>
      <c r="S795" s="20"/>
      <c r="T795" s="20"/>
      <c r="U795" s="20"/>
      <c r="V795" s="20"/>
    </row>
    <row r="796" ht="12.75" customHeight="1">
      <c r="A796" s="17" t="s">
        <v>225</v>
      </c>
      <c r="B796" s="18" t="s">
        <v>14</v>
      </c>
      <c r="C796" s="19" t="s">
        <v>3112</v>
      </c>
      <c r="D796" s="20" t="s">
        <v>3113</v>
      </c>
      <c r="E796" s="21" t="s">
        <v>13</v>
      </c>
      <c r="F796" s="20" t="s">
        <v>422</v>
      </c>
      <c r="G796" s="20" t="s">
        <v>3114</v>
      </c>
      <c r="H796" s="20" t="s">
        <v>327</v>
      </c>
      <c r="I796" s="20" t="s">
        <v>1482</v>
      </c>
      <c r="J796" s="20" t="s">
        <v>3115</v>
      </c>
      <c r="K796" s="20" t="s">
        <v>2227</v>
      </c>
      <c r="L796" s="22">
        <v>35000.0</v>
      </c>
      <c r="M796" s="28">
        <v>27500.0</v>
      </c>
      <c r="N796" s="24">
        <v>27500.0</v>
      </c>
      <c r="O796" s="25">
        <f t="shared" si="220"/>
        <v>0.01272727273</v>
      </c>
      <c r="P796" s="26">
        <f t="shared" si="219"/>
        <v>7500</v>
      </c>
      <c r="Q796" s="26">
        <f t="shared" si="2"/>
        <v>-2500</v>
      </c>
      <c r="R796" s="20"/>
      <c r="S796" s="20"/>
      <c r="T796" s="20"/>
      <c r="U796" s="20"/>
      <c r="V796" s="20"/>
    </row>
    <row r="797" ht="12.75" customHeight="1">
      <c r="A797" s="33" t="s">
        <v>235</v>
      </c>
      <c r="B797" s="21" t="s">
        <v>10</v>
      </c>
      <c r="C797" s="40">
        <v>66.0</v>
      </c>
      <c r="D797" s="21" t="s">
        <v>3116</v>
      </c>
      <c r="E797" s="21" t="s">
        <v>11</v>
      </c>
      <c r="F797" s="35"/>
      <c r="G797" s="21"/>
      <c r="H797" s="21"/>
      <c r="I797" s="21"/>
      <c r="J797" s="21" t="s">
        <v>1589</v>
      </c>
      <c r="K797" s="21" t="s">
        <v>1515</v>
      </c>
      <c r="L797" s="41">
        <v>35000.0</v>
      </c>
      <c r="M797" s="20"/>
      <c r="N797" s="24">
        <v>16000.0</v>
      </c>
      <c r="O797" s="25">
        <f t="shared" si="220"/>
        <v>0.021875</v>
      </c>
      <c r="P797" s="26">
        <v>19000.0</v>
      </c>
      <c r="Q797" s="26">
        <f t="shared" si="2"/>
        <v>9000</v>
      </c>
      <c r="R797" s="20"/>
      <c r="S797" s="20"/>
      <c r="T797" s="20"/>
      <c r="U797" s="20"/>
      <c r="V797" s="20"/>
    </row>
    <row r="798" ht="12.75" customHeight="1">
      <c r="A798" s="33" t="s">
        <v>239</v>
      </c>
      <c r="B798" s="21" t="s">
        <v>10</v>
      </c>
      <c r="C798" s="39">
        <v>155.0</v>
      </c>
      <c r="D798" s="21" t="s">
        <v>3117</v>
      </c>
      <c r="E798" s="21" t="s">
        <v>11</v>
      </c>
      <c r="F798" s="35"/>
      <c r="G798" s="21"/>
      <c r="H798" s="21"/>
      <c r="I798" s="21"/>
      <c r="J798" s="21" t="s">
        <v>1953</v>
      </c>
      <c r="K798" s="21" t="s">
        <v>3118</v>
      </c>
      <c r="L798" s="41">
        <v>35000.0</v>
      </c>
      <c r="M798" s="20"/>
      <c r="N798" s="24">
        <v>10000.0</v>
      </c>
      <c r="O798" s="25">
        <f t="shared" si="220"/>
        <v>0.035</v>
      </c>
      <c r="P798" s="26">
        <v>25000.0</v>
      </c>
      <c r="Q798" s="26">
        <f t="shared" si="2"/>
        <v>15000</v>
      </c>
      <c r="R798" s="20"/>
      <c r="S798" s="20"/>
      <c r="T798" s="20"/>
      <c r="U798" s="20"/>
      <c r="V798" s="20"/>
    </row>
    <row r="799" ht="12.75" customHeight="1">
      <c r="A799" s="17" t="s">
        <v>241</v>
      </c>
      <c r="B799" s="18" t="s">
        <v>12</v>
      </c>
      <c r="C799" s="19" t="s">
        <v>3119</v>
      </c>
      <c r="D799" s="20" t="s">
        <v>3120</v>
      </c>
      <c r="E799" s="21" t="s">
        <v>13</v>
      </c>
      <c r="F799" s="20" t="s">
        <v>358</v>
      </c>
      <c r="G799" s="20" t="s">
        <v>3121</v>
      </c>
      <c r="H799" s="20" t="s">
        <v>2687</v>
      </c>
      <c r="I799" s="20" t="s">
        <v>99</v>
      </c>
      <c r="J799" s="20" t="s">
        <v>1675</v>
      </c>
      <c r="K799" s="20" t="s">
        <v>1505</v>
      </c>
      <c r="L799" s="22">
        <v>35000.0</v>
      </c>
      <c r="M799" s="28">
        <v>45000.0</v>
      </c>
      <c r="N799" s="24">
        <v>45000.0</v>
      </c>
      <c r="O799" s="25">
        <f t="shared" si="220"/>
        <v>0.007777777778</v>
      </c>
      <c r="P799" s="26">
        <f>sum(L799-N799)</f>
        <v>-10000</v>
      </c>
      <c r="Q799" s="26">
        <f t="shared" si="2"/>
        <v>-20000</v>
      </c>
      <c r="R799" s="20"/>
      <c r="S799" s="20"/>
      <c r="T799" s="20"/>
      <c r="U799" s="20"/>
      <c r="V799" s="20"/>
    </row>
    <row r="800" ht="12.75" customHeight="1">
      <c r="A800" s="18" t="s">
        <v>245</v>
      </c>
      <c r="B800" s="21" t="s">
        <v>10</v>
      </c>
      <c r="C800" s="39">
        <v>314.0</v>
      </c>
      <c r="D800" s="21" t="s">
        <v>3122</v>
      </c>
      <c r="E800" s="21" t="s">
        <v>13</v>
      </c>
      <c r="F800" s="20"/>
      <c r="G800" s="20"/>
      <c r="H800" s="20"/>
      <c r="I800" s="20"/>
      <c r="J800" s="21" t="s">
        <v>963</v>
      </c>
      <c r="K800" s="21" t="s">
        <v>3123</v>
      </c>
      <c r="L800" s="22">
        <v>35000.0</v>
      </c>
      <c r="M800" s="36"/>
      <c r="N800" s="26">
        <v>12500.0</v>
      </c>
      <c r="O800" s="25">
        <f t="shared" si="220"/>
        <v>0.028</v>
      </c>
      <c r="P800" s="26">
        <v>22500.0</v>
      </c>
      <c r="Q800" s="26">
        <f t="shared" si="2"/>
        <v>12500</v>
      </c>
      <c r="R800" s="20"/>
      <c r="S800" s="20"/>
      <c r="T800" s="20"/>
      <c r="U800" s="20"/>
      <c r="V800" s="20"/>
    </row>
    <row r="801" ht="12.75" customHeight="1">
      <c r="A801" s="18" t="s">
        <v>245</v>
      </c>
      <c r="B801" s="21" t="s">
        <v>17</v>
      </c>
      <c r="C801" s="39">
        <v>686.0</v>
      </c>
      <c r="D801" s="20" t="s">
        <v>3124</v>
      </c>
      <c r="E801" s="21" t="s">
        <v>13</v>
      </c>
      <c r="F801" s="21" t="s">
        <v>311</v>
      </c>
      <c r="G801" s="21" t="s">
        <v>3125</v>
      </c>
      <c r="H801" s="20"/>
      <c r="I801" s="20"/>
      <c r="J801" s="21" t="s">
        <v>3126</v>
      </c>
      <c r="K801" s="21" t="s">
        <v>2063</v>
      </c>
      <c r="L801" s="41">
        <v>35000.0</v>
      </c>
      <c r="M801" s="36"/>
      <c r="N801" s="26">
        <v>12500.0</v>
      </c>
      <c r="O801" s="25">
        <f t="shared" si="220"/>
        <v>0.028</v>
      </c>
      <c r="P801" s="26">
        <f t="shared" ref="P801:P802" si="221">sum(L801-N801)</f>
        <v>22500</v>
      </c>
      <c r="Q801" s="26">
        <f t="shared" si="2"/>
        <v>12500</v>
      </c>
      <c r="R801" s="20"/>
      <c r="S801" s="20"/>
      <c r="T801" s="20"/>
      <c r="U801" s="20"/>
      <c r="V801" s="20"/>
    </row>
    <row r="802" ht="12.75" customHeight="1">
      <c r="A802" s="17" t="s">
        <v>273</v>
      </c>
      <c r="B802" s="18" t="s">
        <v>14</v>
      </c>
      <c r="C802" s="19" t="s">
        <v>3127</v>
      </c>
      <c r="D802" s="20" t="s">
        <v>3128</v>
      </c>
      <c r="E802" s="21" t="s">
        <v>11</v>
      </c>
      <c r="F802" s="20" t="s">
        <v>333</v>
      </c>
      <c r="G802" s="20" t="s">
        <v>3129</v>
      </c>
      <c r="H802" s="20" t="s">
        <v>597</v>
      </c>
      <c r="I802" s="20" t="s">
        <v>336</v>
      </c>
      <c r="J802" s="20" t="s">
        <v>1675</v>
      </c>
      <c r="K802" s="20" t="s">
        <v>2113</v>
      </c>
      <c r="L802" s="22">
        <v>35000.0</v>
      </c>
      <c r="M802" s="28">
        <v>15000.0</v>
      </c>
      <c r="N802" s="24">
        <v>15000.0</v>
      </c>
      <c r="O802" s="25">
        <f t="shared" si="220"/>
        <v>0.02333333333</v>
      </c>
      <c r="P802" s="26">
        <f t="shared" si="221"/>
        <v>20000</v>
      </c>
      <c r="Q802" s="26">
        <f t="shared" si="2"/>
        <v>10000</v>
      </c>
      <c r="R802" s="20"/>
      <c r="S802" s="20"/>
      <c r="T802" s="20"/>
      <c r="U802" s="20"/>
      <c r="V802" s="20"/>
    </row>
    <row r="803" ht="12.75" customHeight="1">
      <c r="A803" s="33" t="s">
        <v>33</v>
      </c>
      <c r="B803" s="21" t="s">
        <v>17</v>
      </c>
      <c r="C803" s="34">
        <v>713.0</v>
      </c>
      <c r="D803" s="20" t="s">
        <v>3130</v>
      </c>
      <c r="E803" s="21" t="s">
        <v>11</v>
      </c>
      <c r="F803" s="35" t="s">
        <v>311</v>
      </c>
      <c r="G803" s="35">
        <v>2023.0</v>
      </c>
      <c r="H803" s="20"/>
      <c r="I803" s="20"/>
      <c r="J803" s="35" t="s">
        <v>2167</v>
      </c>
      <c r="K803" s="35" t="s">
        <v>1061</v>
      </c>
      <c r="L803" s="22">
        <v>36000.0</v>
      </c>
      <c r="M803" s="36"/>
      <c r="N803" s="26">
        <v>17500.0</v>
      </c>
      <c r="O803" s="25">
        <f t="shared" si="220"/>
        <v>0.02057142857</v>
      </c>
      <c r="P803" s="26">
        <v>3000.0</v>
      </c>
      <c r="Q803" s="26">
        <f t="shared" si="2"/>
        <v>8500</v>
      </c>
      <c r="R803" s="20"/>
      <c r="S803" s="20"/>
      <c r="T803" s="20"/>
      <c r="U803" s="20"/>
      <c r="V803" s="20"/>
    </row>
    <row r="804" ht="12.75" customHeight="1">
      <c r="A804" s="33" t="s">
        <v>57</v>
      </c>
      <c r="B804" s="21" t="s">
        <v>17</v>
      </c>
      <c r="C804" s="34">
        <v>584.0</v>
      </c>
      <c r="D804" s="20" t="s">
        <v>3131</v>
      </c>
      <c r="E804" s="21" t="s">
        <v>13</v>
      </c>
      <c r="F804" s="35" t="s">
        <v>697</v>
      </c>
      <c r="G804" s="35" t="s">
        <v>3132</v>
      </c>
      <c r="H804" s="20"/>
      <c r="I804" s="20"/>
      <c r="J804" s="35" t="s">
        <v>2735</v>
      </c>
      <c r="K804" s="35" t="s">
        <v>3133</v>
      </c>
      <c r="L804" s="22">
        <v>36000.0</v>
      </c>
      <c r="M804" s="36"/>
      <c r="N804" s="26">
        <v>12500.0</v>
      </c>
      <c r="O804" s="25">
        <f t="shared" si="220"/>
        <v>0.0288</v>
      </c>
      <c r="P804" s="26">
        <v>3000.0</v>
      </c>
      <c r="Q804" s="26">
        <f t="shared" si="2"/>
        <v>13500</v>
      </c>
      <c r="R804" s="20"/>
      <c r="S804" s="20"/>
      <c r="T804" s="20"/>
      <c r="U804" s="20"/>
      <c r="V804" s="20"/>
    </row>
    <row r="805" ht="12.75" customHeight="1">
      <c r="A805" s="17" t="s">
        <v>69</v>
      </c>
      <c r="B805" s="18" t="s">
        <v>14</v>
      </c>
      <c r="C805" s="19" t="s">
        <v>3134</v>
      </c>
      <c r="D805" s="20" t="s">
        <v>3135</v>
      </c>
      <c r="E805" s="21" t="s">
        <v>11</v>
      </c>
      <c r="F805" s="20" t="s">
        <v>311</v>
      </c>
      <c r="G805" s="20" t="s">
        <v>3136</v>
      </c>
      <c r="H805" s="20" t="s">
        <v>157</v>
      </c>
      <c r="I805" s="20" t="s">
        <v>3137</v>
      </c>
      <c r="J805" s="20" t="s">
        <v>3138</v>
      </c>
      <c r="K805" s="20" t="s">
        <v>3139</v>
      </c>
      <c r="L805" s="22">
        <v>36000.0</v>
      </c>
      <c r="M805" s="27">
        <v>5500.0</v>
      </c>
      <c r="N805" s="26">
        <v>5500.0</v>
      </c>
      <c r="O805" s="25">
        <f t="shared" si="220"/>
        <v>0.06545454545</v>
      </c>
      <c r="P805" s="26">
        <f t="shared" ref="P805:P808" si="222">sum(L805-N805)</f>
        <v>30500</v>
      </c>
      <c r="Q805" s="26">
        <f t="shared" si="2"/>
        <v>20500</v>
      </c>
      <c r="R805" s="20"/>
      <c r="S805" s="20"/>
      <c r="T805" s="20"/>
      <c r="U805" s="20"/>
      <c r="V805" s="20"/>
    </row>
    <row r="806" ht="12.75" customHeight="1">
      <c r="A806" s="17" t="s">
        <v>155</v>
      </c>
      <c r="B806" s="18" t="s">
        <v>12</v>
      </c>
      <c r="C806" s="19" t="s">
        <v>3140</v>
      </c>
      <c r="D806" s="20" t="s">
        <v>3141</v>
      </c>
      <c r="E806" s="21" t="s">
        <v>11</v>
      </c>
      <c r="F806" s="20" t="s">
        <v>311</v>
      </c>
      <c r="G806" s="20" t="s">
        <v>3142</v>
      </c>
      <c r="H806" s="20" t="s">
        <v>157</v>
      </c>
      <c r="I806" s="20" t="s">
        <v>3143</v>
      </c>
      <c r="J806" s="20" t="s">
        <v>1538</v>
      </c>
      <c r="K806" s="20" t="s">
        <v>1061</v>
      </c>
      <c r="L806" s="22">
        <v>36000.0</v>
      </c>
      <c r="M806" s="28">
        <v>15000.0</v>
      </c>
      <c r="N806" s="24">
        <v>15000.0</v>
      </c>
      <c r="O806" s="25">
        <f t="shared" si="220"/>
        <v>0.024</v>
      </c>
      <c r="P806" s="26">
        <f t="shared" si="222"/>
        <v>21000</v>
      </c>
      <c r="Q806" s="26">
        <f t="shared" si="2"/>
        <v>11000</v>
      </c>
      <c r="R806" s="20"/>
      <c r="S806" s="20"/>
      <c r="T806" s="20"/>
      <c r="U806" s="20"/>
      <c r="V806" s="20"/>
    </row>
    <row r="807" ht="12.75" customHeight="1">
      <c r="A807" s="17" t="s">
        <v>155</v>
      </c>
      <c r="B807" s="18" t="s">
        <v>12</v>
      </c>
      <c r="C807" s="19" t="s">
        <v>3144</v>
      </c>
      <c r="D807" s="20" t="s">
        <v>3145</v>
      </c>
      <c r="E807" s="21" t="s">
        <v>11</v>
      </c>
      <c r="F807" s="20" t="s">
        <v>311</v>
      </c>
      <c r="G807" s="20" t="s">
        <v>3146</v>
      </c>
      <c r="H807" s="20" t="s">
        <v>157</v>
      </c>
      <c r="I807" s="20" t="s">
        <v>141</v>
      </c>
      <c r="J807" s="20" t="s">
        <v>771</v>
      </c>
      <c r="K807" s="20" t="s">
        <v>3147</v>
      </c>
      <c r="L807" s="22">
        <v>36000.0</v>
      </c>
      <c r="M807" s="28">
        <v>15000.0</v>
      </c>
      <c r="N807" s="24">
        <v>15000.0</v>
      </c>
      <c r="O807" s="25">
        <f t="shared" si="220"/>
        <v>0.024</v>
      </c>
      <c r="P807" s="26">
        <f t="shared" si="222"/>
        <v>21000</v>
      </c>
      <c r="Q807" s="26">
        <f t="shared" si="2"/>
        <v>11000</v>
      </c>
      <c r="R807" s="20"/>
      <c r="S807" s="20"/>
      <c r="T807" s="20"/>
      <c r="U807" s="20"/>
      <c r="V807" s="20"/>
    </row>
    <row r="808" ht="12.75" customHeight="1">
      <c r="A808" s="17" t="s">
        <v>157</v>
      </c>
      <c r="B808" s="18" t="s">
        <v>12</v>
      </c>
      <c r="C808" s="19" t="s">
        <v>3148</v>
      </c>
      <c r="D808" s="20" t="s">
        <v>3149</v>
      </c>
      <c r="E808" s="21" t="s">
        <v>11</v>
      </c>
      <c r="F808" s="20" t="s">
        <v>311</v>
      </c>
      <c r="G808" s="20" t="s">
        <v>3150</v>
      </c>
      <c r="H808" s="20" t="s">
        <v>747</v>
      </c>
      <c r="I808" s="20" t="s">
        <v>55</v>
      </c>
      <c r="J808" s="20" t="s">
        <v>757</v>
      </c>
      <c r="K808" s="20" t="s">
        <v>3151</v>
      </c>
      <c r="L808" s="22">
        <v>36000.0</v>
      </c>
      <c r="M808" s="28">
        <v>35000.0</v>
      </c>
      <c r="N808" s="24">
        <v>35000.0</v>
      </c>
      <c r="O808" s="25">
        <f t="shared" si="220"/>
        <v>0.01028571429</v>
      </c>
      <c r="P808" s="26">
        <f t="shared" si="222"/>
        <v>1000</v>
      </c>
      <c r="Q808" s="26">
        <f t="shared" si="2"/>
        <v>-9000</v>
      </c>
      <c r="R808" s="20"/>
      <c r="S808" s="20"/>
      <c r="T808" s="20"/>
      <c r="U808" s="20"/>
      <c r="V808" s="20"/>
    </row>
    <row r="809" ht="12.75" customHeight="1">
      <c r="A809" s="33" t="s">
        <v>173</v>
      </c>
      <c r="B809" s="21" t="s">
        <v>10</v>
      </c>
      <c r="C809" s="40">
        <v>100.0</v>
      </c>
      <c r="D809" s="21" t="s">
        <v>3152</v>
      </c>
      <c r="E809" s="21" t="s">
        <v>13</v>
      </c>
      <c r="F809" s="35"/>
      <c r="G809" s="21"/>
      <c r="H809" s="21"/>
      <c r="I809" s="21"/>
      <c r="J809" s="21" t="s">
        <v>799</v>
      </c>
      <c r="K809" s="21" t="s">
        <v>3153</v>
      </c>
      <c r="L809" s="41">
        <v>36000.0</v>
      </c>
      <c r="M809" s="20"/>
      <c r="N809" s="24">
        <v>50000.0</v>
      </c>
      <c r="O809" s="25">
        <f t="shared" si="220"/>
        <v>0.0072</v>
      </c>
      <c r="P809" s="26">
        <v>-14000.0</v>
      </c>
      <c r="Q809" s="26">
        <f t="shared" si="2"/>
        <v>-24000</v>
      </c>
      <c r="R809" s="20"/>
      <c r="S809" s="20"/>
      <c r="T809" s="20"/>
      <c r="U809" s="20"/>
      <c r="V809" s="20"/>
    </row>
    <row r="810" ht="12.75" customHeight="1">
      <c r="A810" s="17" t="s">
        <v>181</v>
      </c>
      <c r="B810" s="18" t="s">
        <v>12</v>
      </c>
      <c r="C810" s="19" t="s">
        <v>3154</v>
      </c>
      <c r="D810" s="20" t="s">
        <v>3155</v>
      </c>
      <c r="E810" s="21" t="s">
        <v>11</v>
      </c>
      <c r="F810" s="20" t="s">
        <v>311</v>
      </c>
      <c r="G810" s="20" t="s">
        <v>3156</v>
      </c>
      <c r="H810" s="20" t="s">
        <v>328</v>
      </c>
      <c r="I810" s="20" t="s">
        <v>3067</v>
      </c>
      <c r="J810" s="20" t="s">
        <v>2262</v>
      </c>
      <c r="K810" s="20" t="s">
        <v>2608</v>
      </c>
      <c r="L810" s="22">
        <v>36000.0</v>
      </c>
      <c r="M810" s="28">
        <v>75000.0</v>
      </c>
      <c r="N810" s="24">
        <v>75000.0</v>
      </c>
      <c r="O810" s="25">
        <f t="shared" si="220"/>
        <v>0.0048</v>
      </c>
      <c r="P810" s="26">
        <f t="shared" ref="P810:P812" si="223">sum(L810-N810)</f>
        <v>-39000</v>
      </c>
      <c r="Q810" s="26">
        <f t="shared" si="2"/>
        <v>-49000</v>
      </c>
      <c r="R810" s="20"/>
      <c r="S810" s="20"/>
      <c r="T810" s="20"/>
      <c r="U810" s="20"/>
      <c r="V810" s="20"/>
    </row>
    <row r="811" ht="12.75" customHeight="1">
      <c r="A811" s="17" t="s">
        <v>245</v>
      </c>
      <c r="B811" s="18" t="s">
        <v>14</v>
      </c>
      <c r="C811" s="19" t="s">
        <v>3157</v>
      </c>
      <c r="D811" s="20" t="s">
        <v>3158</v>
      </c>
      <c r="E811" s="21" t="s">
        <v>11</v>
      </c>
      <c r="F811" s="20" t="s">
        <v>311</v>
      </c>
      <c r="G811" s="20" t="s">
        <v>3159</v>
      </c>
      <c r="H811" s="20" t="s">
        <v>173</v>
      </c>
      <c r="I811" s="20" t="s">
        <v>3160</v>
      </c>
      <c r="J811" s="20" t="s">
        <v>1279</v>
      </c>
      <c r="K811" s="20" t="s">
        <v>1681</v>
      </c>
      <c r="L811" s="22">
        <v>36000.0</v>
      </c>
      <c r="M811" s="21">
        <v>12500.0</v>
      </c>
      <c r="N811" s="24">
        <v>12500.0</v>
      </c>
      <c r="O811" s="25">
        <f t="shared" si="220"/>
        <v>0.0288</v>
      </c>
      <c r="P811" s="26">
        <f t="shared" si="223"/>
        <v>23500</v>
      </c>
      <c r="Q811" s="26">
        <f t="shared" si="2"/>
        <v>13500</v>
      </c>
      <c r="R811" s="20"/>
      <c r="S811" s="20"/>
      <c r="T811" s="20"/>
      <c r="U811" s="20"/>
      <c r="V811" s="20"/>
    </row>
    <row r="812" ht="12.75" customHeight="1">
      <c r="A812" s="17" t="s">
        <v>245</v>
      </c>
      <c r="B812" s="18" t="s">
        <v>12</v>
      </c>
      <c r="C812" s="19" t="s">
        <v>3161</v>
      </c>
      <c r="D812" s="20" t="s">
        <v>3162</v>
      </c>
      <c r="E812" s="21" t="s">
        <v>11</v>
      </c>
      <c r="F812" s="20" t="s">
        <v>311</v>
      </c>
      <c r="G812" s="20" t="s">
        <v>3163</v>
      </c>
      <c r="H812" s="20" t="s">
        <v>173</v>
      </c>
      <c r="I812" s="20" t="s">
        <v>3164</v>
      </c>
      <c r="J812" s="20" t="s">
        <v>383</v>
      </c>
      <c r="K812" s="20" t="s">
        <v>3165</v>
      </c>
      <c r="L812" s="22">
        <v>36000.0</v>
      </c>
      <c r="M812" s="21">
        <v>12500.0</v>
      </c>
      <c r="N812" s="24">
        <v>12500.0</v>
      </c>
      <c r="O812" s="25">
        <f t="shared" si="220"/>
        <v>0.0288</v>
      </c>
      <c r="P812" s="26">
        <f t="shared" si="223"/>
        <v>23500</v>
      </c>
      <c r="Q812" s="26">
        <f t="shared" si="2"/>
        <v>13500</v>
      </c>
      <c r="R812" s="20"/>
      <c r="S812" s="20"/>
      <c r="T812" s="20"/>
      <c r="U812" s="20"/>
      <c r="V812" s="20"/>
    </row>
    <row r="813" ht="12.75" customHeight="1">
      <c r="A813" s="33" t="s">
        <v>273</v>
      </c>
      <c r="B813" s="21" t="s">
        <v>10</v>
      </c>
      <c r="C813" s="39">
        <v>50.0</v>
      </c>
      <c r="D813" s="21" t="s">
        <v>3166</v>
      </c>
      <c r="E813" s="21" t="s">
        <v>11</v>
      </c>
      <c r="F813" s="35"/>
      <c r="G813" s="21"/>
      <c r="H813" s="21"/>
      <c r="I813" s="21"/>
      <c r="J813" s="21" t="s">
        <v>2354</v>
      </c>
      <c r="K813" s="21" t="s">
        <v>3167</v>
      </c>
      <c r="L813" s="41">
        <v>36000.0</v>
      </c>
      <c r="M813" s="20"/>
      <c r="N813" s="24">
        <v>15000.0</v>
      </c>
      <c r="O813" s="25">
        <f t="shared" si="220"/>
        <v>0.024</v>
      </c>
      <c r="P813" s="26">
        <v>21000.0</v>
      </c>
      <c r="Q813" s="26">
        <f t="shared" si="2"/>
        <v>11000</v>
      </c>
      <c r="R813" s="20"/>
      <c r="S813" s="20"/>
      <c r="T813" s="20"/>
      <c r="U813" s="20"/>
      <c r="V813" s="20"/>
    </row>
    <row r="814" ht="12.75" customHeight="1">
      <c r="A814" s="17" t="s">
        <v>283</v>
      </c>
      <c r="B814" s="18" t="s">
        <v>12</v>
      </c>
      <c r="C814" s="19" t="s">
        <v>3168</v>
      </c>
      <c r="D814" s="20" t="s">
        <v>3169</v>
      </c>
      <c r="E814" s="21" t="s">
        <v>13</v>
      </c>
      <c r="F814" s="20" t="s">
        <v>311</v>
      </c>
      <c r="G814" s="20" t="s">
        <v>3170</v>
      </c>
      <c r="H814" s="20" t="s">
        <v>285</v>
      </c>
      <c r="I814" s="20" t="s">
        <v>459</v>
      </c>
      <c r="J814" s="20" t="s">
        <v>2234</v>
      </c>
      <c r="K814" s="20" t="s">
        <v>3171</v>
      </c>
      <c r="L814" s="22">
        <v>36000.0</v>
      </c>
      <c r="M814" s="28">
        <v>10000.0</v>
      </c>
      <c r="N814" s="24">
        <v>10000.0</v>
      </c>
      <c r="O814" s="25">
        <f t="shared" si="220"/>
        <v>0.036</v>
      </c>
      <c r="P814" s="26">
        <f t="shared" ref="P814:P816" si="224">sum(L814-N814)</f>
        <v>26000</v>
      </c>
      <c r="Q814" s="26">
        <f t="shared" si="2"/>
        <v>16000</v>
      </c>
      <c r="R814" s="20"/>
      <c r="S814" s="20"/>
      <c r="T814" s="20"/>
      <c r="U814" s="20"/>
      <c r="V814" s="20"/>
    </row>
    <row r="815" ht="12.75" customHeight="1">
      <c r="A815" s="18" t="s">
        <v>29</v>
      </c>
      <c r="B815" s="21" t="s">
        <v>17</v>
      </c>
      <c r="C815" s="21">
        <v>955.0</v>
      </c>
      <c r="D815" s="20" t="str">
        <f>CONCATENATE(A815," x ", G815)</f>
        <v>Ardad (IRE) x Sayyedati Lady (IRE)</v>
      </c>
      <c r="E815" s="21" t="s">
        <v>11</v>
      </c>
      <c r="F815" s="21" t="s">
        <v>717</v>
      </c>
      <c r="G815" s="21" t="s">
        <v>3172</v>
      </c>
      <c r="H815" s="20"/>
      <c r="I815" s="20"/>
      <c r="J815" s="21" t="s">
        <v>407</v>
      </c>
      <c r="K815" s="21" t="s">
        <v>3173</v>
      </c>
      <c r="L815" s="37">
        <v>37000.0</v>
      </c>
      <c r="M815" s="20"/>
      <c r="N815" s="26">
        <v>15000.0</v>
      </c>
      <c r="O815" s="25"/>
      <c r="P815" s="26">
        <f t="shared" si="224"/>
        <v>22000</v>
      </c>
      <c r="Q815" s="26">
        <f t="shared" si="2"/>
        <v>12000</v>
      </c>
      <c r="R815" s="20"/>
      <c r="S815" s="20"/>
      <c r="T815" s="20"/>
      <c r="U815" s="20"/>
      <c r="V815" s="20"/>
    </row>
    <row r="816" ht="12.75" customHeight="1">
      <c r="A816" s="17" t="s">
        <v>87</v>
      </c>
      <c r="B816" s="18" t="s">
        <v>14</v>
      </c>
      <c r="C816" s="19" t="s">
        <v>3174</v>
      </c>
      <c r="D816" s="20" t="s">
        <v>3175</v>
      </c>
      <c r="E816" s="21" t="s">
        <v>11</v>
      </c>
      <c r="F816" s="20" t="s">
        <v>358</v>
      </c>
      <c r="G816" s="20" t="s">
        <v>3176</v>
      </c>
      <c r="H816" s="20" t="s">
        <v>597</v>
      </c>
      <c r="I816" s="20" t="s">
        <v>33</v>
      </c>
      <c r="J816" s="20" t="s">
        <v>924</v>
      </c>
      <c r="K816" s="20" t="s">
        <v>3177</v>
      </c>
      <c r="L816" s="22">
        <v>37000.0</v>
      </c>
      <c r="M816" s="28">
        <v>15000.0</v>
      </c>
      <c r="N816" s="24">
        <v>15000.0</v>
      </c>
      <c r="O816" s="25">
        <f t="shared" ref="O816:O823" si="225">sum(L816/N816/100)</f>
        <v>0.02466666667</v>
      </c>
      <c r="P816" s="26">
        <f t="shared" si="224"/>
        <v>22000</v>
      </c>
      <c r="Q816" s="26">
        <f t="shared" si="2"/>
        <v>12000</v>
      </c>
      <c r="R816" s="20"/>
      <c r="S816" s="20"/>
      <c r="T816" s="20"/>
      <c r="U816" s="20"/>
      <c r="V816" s="20"/>
    </row>
    <row r="817" ht="12.75" customHeight="1">
      <c r="A817" s="33" t="s">
        <v>117</v>
      </c>
      <c r="B817" s="21" t="s">
        <v>17</v>
      </c>
      <c r="C817" s="34">
        <v>695.0</v>
      </c>
      <c r="D817" s="35" t="s">
        <v>3178</v>
      </c>
      <c r="E817" s="21" t="s">
        <v>11</v>
      </c>
      <c r="F817" s="35" t="s">
        <v>311</v>
      </c>
      <c r="G817" s="35" t="s">
        <v>3179</v>
      </c>
      <c r="H817" s="20"/>
      <c r="I817" s="20"/>
      <c r="J817" s="35" t="s">
        <v>3180</v>
      </c>
      <c r="K817" s="35" t="s">
        <v>3181</v>
      </c>
      <c r="L817" s="22">
        <v>37000.0</v>
      </c>
      <c r="M817" s="36"/>
      <c r="N817" s="26">
        <v>12000.0</v>
      </c>
      <c r="O817" s="25">
        <f t="shared" si="225"/>
        <v>0.03083333333</v>
      </c>
      <c r="P817" s="26">
        <v>3000.0</v>
      </c>
      <c r="Q817" s="26">
        <f t="shared" si="2"/>
        <v>15000</v>
      </c>
      <c r="R817" s="20"/>
      <c r="S817" s="20"/>
      <c r="T817" s="20"/>
      <c r="U817" s="20"/>
      <c r="V817" s="20"/>
    </row>
    <row r="818" ht="12.75" customHeight="1">
      <c r="A818" s="17" t="s">
        <v>125</v>
      </c>
      <c r="B818" s="18" t="s">
        <v>12</v>
      </c>
      <c r="C818" s="19" t="s">
        <v>3182</v>
      </c>
      <c r="D818" s="20" t="s">
        <v>3183</v>
      </c>
      <c r="E818" s="21" t="s">
        <v>13</v>
      </c>
      <c r="F818" s="20" t="s">
        <v>333</v>
      </c>
      <c r="G818" s="20" t="s">
        <v>3184</v>
      </c>
      <c r="H818" s="20" t="s">
        <v>123</v>
      </c>
      <c r="I818" s="20" t="s">
        <v>3185</v>
      </c>
      <c r="J818" s="20" t="s">
        <v>1279</v>
      </c>
      <c r="K818" s="20" t="s">
        <v>2732</v>
      </c>
      <c r="L818" s="22">
        <v>37000.0</v>
      </c>
      <c r="M818" s="23" t="s">
        <v>3186</v>
      </c>
      <c r="N818" s="24">
        <v>65000.0</v>
      </c>
      <c r="O818" s="25">
        <f t="shared" si="225"/>
        <v>0.005692307692</v>
      </c>
      <c r="P818" s="26">
        <f t="shared" ref="P818:P822" si="226">sum(L818-N818)</f>
        <v>-28000</v>
      </c>
      <c r="Q818" s="26">
        <f t="shared" si="2"/>
        <v>-38000</v>
      </c>
      <c r="R818" s="20"/>
      <c r="S818" s="20"/>
      <c r="T818" s="20"/>
      <c r="U818" s="20"/>
      <c r="V818" s="20"/>
    </row>
    <row r="819" ht="12.75" customHeight="1">
      <c r="A819" s="17" t="s">
        <v>165</v>
      </c>
      <c r="B819" s="18" t="s">
        <v>12</v>
      </c>
      <c r="C819" s="19" t="s">
        <v>3187</v>
      </c>
      <c r="D819" s="20" t="s">
        <v>3188</v>
      </c>
      <c r="E819" s="21" t="s">
        <v>11</v>
      </c>
      <c r="F819" s="20" t="s">
        <v>311</v>
      </c>
      <c r="G819" s="20" t="s">
        <v>3189</v>
      </c>
      <c r="H819" s="20" t="s">
        <v>161</v>
      </c>
      <c r="I819" s="20" t="s">
        <v>141</v>
      </c>
      <c r="J819" s="20" t="s">
        <v>793</v>
      </c>
      <c r="K819" s="20" t="s">
        <v>694</v>
      </c>
      <c r="L819" s="22">
        <v>37000.0</v>
      </c>
      <c r="M819" s="28">
        <v>12500.0</v>
      </c>
      <c r="N819" s="24">
        <v>12500.0</v>
      </c>
      <c r="O819" s="25">
        <f t="shared" si="225"/>
        <v>0.0296</v>
      </c>
      <c r="P819" s="26">
        <f t="shared" si="226"/>
        <v>24500</v>
      </c>
      <c r="Q819" s="26">
        <f t="shared" si="2"/>
        <v>14500</v>
      </c>
      <c r="R819" s="20"/>
      <c r="S819" s="20"/>
      <c r="T819" s="20"/>
      <c r="U819" s="20"/>
      <c r="V819" s="20"/>
    </row>
    <row r="820" ht="12.75" customHeight="1">
      <c r="A820" s="17" t="s">
        <v>179</v>
      </c>
      <c r="B820" s="18" t="s">
        <v>12</v>
      </c>
      <c r="C820" s="19" t="s">
        <v>3190</v>
      </c>
      <c r="D820" s="20" t="s">
        <v>3191</v>
      </c>
      <c r="E820" s="21" t="s">
        <v>11</v>
      </c>
      <c r="F820" s="20" t="s">
        <v>311</v>
      </c>
      <c r="G820" s="20" t="s">
        <v>3192</v>
      </c>
      <c r="H820" s="20" t="s">
        <v>157</v>
      </c>
      <c r="I820" s="20" t="s">
        <v>2514</v>
      </c>
      <c r="J820" s="20" t="s">
        <v>877</v>
      </c>
      <c r="K820" s="20" t="s">
        <v>2882</v>
      </c>
      <c r="L820" s="22">
        <v>37000.0</v>
      </c>
      <c r="M820" s="28">
        <v>6000.0</v>
      </c>
      <c r="N820" s="24">
        <v>6000.0</v>
      </c>
      <c r="O820" s="25">
        <f t="shared" si="225"/>
        <v>0.06166666667</v>
      </c>
      <c r="P820" s="26">
        <f t="shared" si="226"/>
        <v>31000</v>
      </c>
      <c r="Q820" s="26">
        <f t="shared" si="2"/>
        <v>21000</v>
      </c>
      <c r="R820" s="20"/>
      <c r="S820" s="20"/>
      <c r="T820" s="20"/>
      <c r="U820" s="20"/>
      <c r="V820" s="20"/>
    </row>
    <row r="821" ht="12.75" customHeight="1">
      <c r="A821" s="17" t="s">
        <v>213</v>
      </c>
      <c r="B821" s="18" t="s">
        <v>12</v>
      </c>
      <c r="C821" s="19" t="s">
        <v>3193</v>
      </c>
      <c r="D821" s="20" t="s">
        <v>3194</v>
      </c>
      <c r="E821" s="21" t="s">
        <v>11</v>
      </c>
      <c r="F821" s="20" t="s">
        <v>311</v>
      </c>
      <c r="G821" s="20" t="s">
        <v>3195</v>
      </c>
      <c r="H821" s="20" t="s">
        <v>950</v>
      </c>
      <c r="I821" s="20" t="s">
        <v>550</v>
      </c>
      <c r="J821" s="20" t="s">
        <v>1564</v>
      </c>
      <c r="K821" s="20" t="s">
        <v>1347</v>
      </c>
      <c r="L821" s="22">
        <v>37000.0</v>
      </c>
      <c r="M821" s="28">
        <v>25000.0</v>
      </c>
      <c r="N821" s="26">
        <v>25000.0</v>
      </c>
      <c r="O821" s="25">
        <f t="shared" si="225"/>
        <v>0.0148</v>
      </c>
      <c r="P821" s="26">
        <f t="shared" si="226"/>
        <v>12000</v>
      </c>
      <c r="Q821" s="26">
        <f t="shared" si="2"/>
        <v>2000</v>
      </c>
      <c r="R821" s="20"/>
      <c r="S821" s="20"/>
      <c r="T821" s="20"/>
      <c r="U821" s="20"/>
      <c r="V821" s="20"/>
    </row>
    <row r="822" ht="12.75" customHeight="1">
      <c r="A822" s="17" t="s">
        <v>213</v>
      </c>
      <c r="B822" s="18" t="s">
        <v>12</v>
      </c>
      <c r="C822" s="19" t="s">
        <v>3196</v>
      </c>
      <c r="D822" s="20" t="s">
        <v>3197</v>
      </c>
      <c r="E822" s="21" t="s">
        <v>13</v>
      </c>
      <c r="F822" s="20" t="s">
        <v>311</v>
      </c>
      <c r="G822" s="20" t="s">
        <v>3198</v>
      </c>
      <c r="H822" s="20" t="s">
        <v>950</v>
      </c>
      <c r="I822" s="20" t="s">
        <v>55</v>
      </c>
      <c r="J822" s="20" t="s">
        <v>1564</v>
      </c>
      <c r="K822" s="20" t="s">
        <v>316</v>
      </c>
      <c r="L822" s="22">
        <v>37000.0</v>
      </c>
      <c r="M822" s="28">
        <v>25000.0</v>
      </c>
      <c r="N822" s="26">
        <v>25000.0</v>
      </c>
      <c r="O822" s="25">
        <f t="shared" si="225"/>
        <v>0.0148</v>
      </c>
      <c r="P822" s="26">
        <f t="shared" si="226"/>
        <v>12000</v>
      </c>
      <c r="Q822" s="26">
        <f t="shared" si="2"/>
        <v>2000</v>
      </c>
      <c r="R822" s="20"/>
      <c r="S822" s="20"/>
      <c r="T822" s="20"/>
      <c r="U822" s="20"/>
      <c r="V822" s="20"/>
    </row>
    <row r="823" ht="12.75" customHeight="1">
      <c r="A823" s="33" t="s">
        <v>239</v>
      </c>
      <c r="B823" s="21" t="s">
        <v>10</v>
      </c>
      <c r="C823" s="39">
        <v>151.0</v>
      </c>
      <c r="D823" s="21" t="s">
        <v>3199</v>
      </c>
      <c r="E823" s="21" t="s">
        <v>11</v>
      </c>
      <c r="F823" s="35"/>
      <c r="G823" s="21"/>
      <c r="H823" s="21"/>
      <c r="I823" s="21"/>
      <c r="J823" s="21" t="s">
        <v>3200</v>
      </c>
      <c r="K823" s="21" t="s">
        <v>3201</v>
      </c>
      <c r="L823" s="41">
        <v>37000.0</v>
      </c>
      <c r="M823" s="20"/>
      <c r="N823" s="24">
        <v>10000.0</v>
      </c>
      <c r="O823" s="25">
        <f t="shared" si="225"/>
        <v>0.037</v>
      </c>
      <c r="P823" s="26">
        <v>27000.0</v>
      </c>
      <c r="Q823" s="26">
        <f t="shared" si="2"/>
        <v>17000</v>
      </c>
      <c r="R823" s="20"/>
      <c r="S823" s="20"/>
      <c r="T823" s="20"/>
      <c r="U823" s="20"/>
      <c r="V823" s="20"/>
    </row>
    <row r="824" ht="12.75" customHeight="1">
      <c r="A824" s="18" t="s">
        <v>239</v>
      </c>
      <c r="B824" s="21" t="s">
        <v>17</v>
      </c>
      <c r="C824" s="21">
        <v>798.0</v>
      </c>
      <c r="D824" s="20" t="str">
        <f>CONCATENATE(A824," x ", G824)</f>
        <v>Starman (GB) x Ishimagic (GB)</v>
      </c>
      <c r="E824" s="21" t="s">
        <v>13</v>
      </c>
      <c r="F824" s="21" t="s">
        <v>853</v>
      </c>
      <c r="G824" s="21" t="s">
        <v>3202</v>
      </c>
      <c r="H824" s="20"/>
      <c r="I824" s="20"/>
      <c r="J824" s="21" t="s">
        <v>3203</v>
      </c>
      <c r="K824" s="21" t="s">
        <v>2923</v>
      </c>
      <c r="L824" s="37">
        <v>37000.0</v>
      </c>
      <c r="M824" s="20"/>
      <c r="N824" s="24">
        <v>10000.0</v>
      </c>
      <c r="O824" s="25"/>
      <c r="P824" s="26">
        <f t="shared" ref="P824:P825" si="227">sum(L824-N824)</f>
        <v>27000</v>
      </c>
      <c r="Q824" s="26">
        <f t="shared" si="2"/>
        <v>17000</v>
      </c>
      <c r="R824" s="20"/>
      <c r="S824" s="20"/>
      <c r="T824" s="20"/>
      <c r="U824" s="20"/>
      <c r="V824" s="20"/>
    </row>
    <row r="825" ht="12.75" customHeight="1">
      <c r="A825" s="17" t="s">
        <v>287</v>
      </c>
      <c r="B825" s="18" t="s">
        <v>14</v>
      </c>
      <c r="C825" s="19" t="s">
        <v>3204</v>
      </c>
      <c r="D825" s="20" t="s">
        <v>3205</v>
      </c>
      <c r="E825" s="21" t="s">
        <v>13</v>
      </c>
      <c r="F825" s="20" t="s">
        <v>358</v>
      </c>
      <c r="G825" s="20" t="s">
        <v>3206</v>
      </c>
      <c r="H825" s="20" t="s">
        <v>328</v>
      </c>
      <c r="I825" s="20" t="s">
        <v>157</v>
      </c>
      <c r="J825" s="20" t="s">
        <v>407</v>
      </c>
      <c r="K825" s="20" t="s">
        <v>1388</v>
      </c>
      <c r="L825" s="22">
        <v>37000.0</v>
      </c>
      <c r="M825" s="28">
        <v>60000.0</v>
      </c>
      <c r="N825" s="24">
        <v>60000.0</v>
      </c>
      <c r="O825" s="25">
        <f t="shared" ref="O825:O833" si="228">sum(L825/N825/100)</f>
        <v>0.006166666667</v>
      </c>
      <c r="P825" s="26">
        <f t="shared" si="227"/>
        <v>-23000</v>
      </c>
      <c r="Q825" s="26">
        <f t="shared" si="2"/>
        <v>-33000</v>
      </c>
      <c r="R825" s="20"/>
      <c r="S825" s="20"/>
      <c r="T825" s="20"/>
      <c r="U825" s="20"/>
      <c r="V825" s="20"/>
    </row>
    <row r="826" ht="12.75" customHeight="1">
      <c r="A826" s="33" t="s">
        <v>59</v>
      </c>
      <c r="B826" s="21" t="s">
        <v>10</v>
      </c>
      <c r="C826" s="39">
        <v>148.0</v>
      </c>
      <c r="D826" s="21" t="s">
        <v>3207</v>
      </c>
      <c r="E826" s="21" t="s">
        <v>11</v>
      </c>
      <c r="F826" s="35"/>
      <c r="G826" s="21"/>
      <c r="H826" s="21"/>
      <c r="I826" s="21"/>
      <c r="J826" s="21" t="s">
        <v>1023</v>
      </c>
      <c r="K826" s="21" t="s">
        <v>2857</v>
      </c>
      <c r="L826" s="41">
        <v>38000.0</v>
      </c>
      <c r="M826" s="20"/>
      <c r="N826" s="24">
        <v>30000.0</v>
      </c>
      <c r="O826" s="25">
        <f t="shared" si="228"/>
        <v>0.01266666667</v>
      </c>
      <c r="P826" s="26">
        <v>8000.0</v>
      </c>
      <c r="Q826" s="26">
        <f t="shared" si="2"/>
        <v>-2000</v>
      </c>
      <c r="R826" s="20"/>
      <c r="S826" s="20"/>
      <c r="T826" s="20"/>
      <c r="U826" s="20"/>
      <c r="V826" s="20"/>
    </row>
    <row r="827" ht="12.75" customHeight="1">
      <c r="A827" s="33" t="s">
        <v>75</v>
      </c>
      <c r="B827" s="21" t="s">
        <v>10</v>
      </c>
      <c r="C827" s="39">
        <v>54.0</v>
      </c>
      <c r="D827" s="21" t="s">
        <v>3208</v>
      </c>
      <c r="E827" s="21" t="s">
        <v>11</v>
      </c>
      <c r="F827" s="35"/>
      <c r="G827" s="21"/>
      <c r="H827" s="21"/>
      <c r="I827" s="21"/>
      <c r="J827" s="21" t="s">
        <v>3209</v>
      </c>
      <c r="K827" s="21" t="s">
        <v>1972</v>
      </c>
      <c r="L827" s="41">
        <v>38000.0</v>
      </c>
      <c r="M827" s="20"/>
      <c r="N827" s="24">
        <v>60000.0</v>
      </c>
      <c r="O827" s="25">
        <f t="shared" si="228"/>
        <v>0.006333333333</v>
      </c>
      <c r="P827" s="26">
        <v>-22000.0</v>
      </c>
      <c r="Q827" s="26">
        <f t="shared" si="2"/>
        <v>-32000</v>
      </c>
      <c r="R827" s="20"/>
      <c r="S827" s="20"/>
      <c r="T827" s="20"/>
      <c r="U827" s="20"/>
      <c r="V827" s="20"/>
    </row>
    <row r="828" ht="12.75" customHeight="1">
      <c r="A828" s="17" t="s">
        <v>115</v>
      </c>
      <c r="B828" s="18" t="s">
        <v>12</v>
      </c>
      <c r="C828" s="19" t="s">
        <v>3210</v>
      </c>
      <c r="D828" s="20" t="s">
        <v>3211</v>
      </c>
      <c r="E828" s="21" t="s">
        <v>11</v>
      </c>
      <c r="F828" s="20" t="s">
        <v>333</v>
      </c>
      <c r="G828" s="20" t="s">
        <v>3212</v>
      </c>
      <c r="H828" s="20" t="s">
        <v>2111</v>
      </c>
      <c r="I828" s="20" t="s">
        <v>3213</v>
      </c>
      <c r="J828" s="20" t="s">
        <v>1039</v>
      </c>
      <c r="K828" s="20" t="s">
        <v>1836</v>
      </c>
      <c r="L828" s="22">
        <v>38000.0</v>
      </c>
      <c r="M828" s="28">
        <v>6000.0</v>
      </c>
      <c r="N828" s="24">
        <v>6000.0</v>
      </c>
      <c r="O828" s="25">
        <f t="shared" si="228"/>
        <v>0.06333333333</v>
      </c>
      <c r="P828" s="26">
        <f t="shared" ref="P828:P831" si="229">sum(L828-N828)</f>
        <v>32000</v>
      </c>
      <c r="Q828" s="26">
        <f t="shared" si="2"/>
        <v>22000</v>
      </c>
      <c r="R828" s="20"/>
      <c r="S828" s="20"/>
      <c r="T828" s="20"/>
      <c r="U828" s="20"/>
      <c r="V828" s="20"/>
    </row>
    <row r="829" ht="12.75" customHeight="1">
      <c r="A829" s="17" t="s">
        <v>137</v>
      </c>
      <c r="B829" s="18" t="s">
        <v>14</v>
      </c>
      <c r="C829" s="19" t="s">
        <v>3214</v>
      </c>
      <c r="D829" s="20" t="s">
        <v>3215</v>
      </c>
      <c r="E829" s="21" t="s">
        <v>13</v>
      </c>
      <c r="F829" s="20" t="s">
        <v>311</v>
      </c>
      <c r="G829" s="20" t="s">
        <v>3216</v>
      </c>
      <c r="H829" s="20" t="s">
        <v>141</v>
      </c>
      <c r="I829" s="20" t="s">
        <v>1321</v>
      </c>
      <c r="J829" s="20" t="s">
        <v>757</v>
      </c>
      <c r="K829" s="20" t="s">
        <v>2748</v>
      </c>
      <c r="L829" s="22">
        <v>38000.0</v>
      </c>
      <c r="M829" s="28">
        <v>5000.0</v>
      </c>
      <c r="N829" s="24">
        <v>5000.0</v>
      </c>
      <c r="O829" s="25">
        <f t="shared" si="228"/>
        <v>0.076</v>
      </c>
      <c r="P829" s="26">
        <f t="shared" si="229"/>
        <v>33000</v>
      </c>
      <c r="Q829" s="26">
        <f t="shared" si="2"/>
        <v>23000</v>
      </c>
      <c r="R829" s="20"/>
      <c r="S829" s="20"/>
      <c r="T829" s="20"/>
      <c r="U829" s="20"/>
      <c r="V829" s="20"/>
    </row>
    <row r="830" ht="12.75" customHeight="1">
      <c r="A830" s="17" t="s">
        <v>165</v>
      </c>
      <c r="B830" s="18" t="s">
        <v>14</v>
      </c>
      <c r="C830" s="19" t="s">
        <v>3217</v>
      </c>
      <c r="D830" s="20" t="s">
        <v>3218</v>
      </c>
      <c r="E830" s="21" t="s">
        <v>11</v>
      </c>
      <c r="F830" s="20" t="s">
        <v>358</v>
      </c>
      <c r="G830" s="20" t="s">
        <v>3219</v>
      </c>
      <c r="H830" s="20" t="s">
        <v>161</v>
      </c>
      <c r="I830" s="20" t="s">
        <v>459</v>
      </c>
      <c r="J830" s="20" t="s">
        <v>2234</v>
      </c>
      <c r="K830" s="20" t="s">
        <v>3220</v>
      </c>
      <c r="L830" s="22">
        <v>38000.0</v>
      </c>
      <c r="M830" s="28">
        <v>12500.0</v>
      </c>
      <c r="N830" s="24">
        <v>12500.0</v>
      </c>
      <c r="O830" s="25">
        <f t="shared" si="228"/>
        <v>0.0304</v>
      </c>
      <c r="P830" s="26">
        <f t="shared" si="229"/>
        <v>25500</v>
      </c>
      <c r="Q830" s="26">
        <f t="shared" si="2"/>
        <v>15500</v>
      </c>
      <c r="R830" s="20"/>
      <c r="S830" s="20"/>
      <c r="T830" s="20"/>
      <c r="U830" s="20"/>
      <c r="V830" s="20"/>
    </row>
    <row r="831" ht="12.75" customHeight="1">
      <c r="A831" s="17" t="s">
        <v>165</v>
      </c>
      <c r="B831" s="18" t="s">
        <v>14</v>
      </c>
      <c r="C831" s="19" t="s">
        <v>3221</v>
      </c>
      <c r="D831" s="20" t="s">
        <v>3222</v>
      </c>
      <c r="E831" s="21" t="s">
        <v>11</v>
      </c>
      <c r="F831" s="20" t="s">
        <v>311</v>
      </c>
      <c r="G831" s="20" t="s">
        <v>3223</v>
      </c>
      <c r="H831" s="20" t="s">
        <v>161</v>
      </c>
      <c r="I831" s="20" t="s">
        <v>1680</v>
      </c>
      <c r="J831" s="20" t="s">
        <v>911</v>
      </c>
      <c r="K831" s="20" t="s">
        <v>3224</v>
      </c>
      <c r="L831" s="22">
        <v>38000.0</v>
      </c>
      <c r="M831" s="28">
        <v>12500.0</v>
      </c>
      <c r="N831" s="24">
        <v>12500.0</v>
      </c>
      <c r="O831" s="25">
        <f t="shared" si="228"/>
        <v>0.0304</v>
      </c>
      <c r="P831" s="26">
        <f t="shared" si="229"/>
        <v>25500</v>
      </c>
      <c r="Q831" s="26">
        <f t="shared" si="2"/>
        <v>15500</v>
      </c>
      <c r="R831" s="20"/>
      <c r="S831" s="20"/>
      <c r="T831" s="20"/>
      <c r="U831" s="20"/>
      <c r="V831" s="20"/>
    </row>
    <row r="832" ht="12.75" customHeight="1">
      <c r="A832" s="33" t="s">
        <v>177</v>
      </c>
      <c r="B832" s="21" t="s">
        <v>17</v>
      </c>
      <c r="C832" s="34">
        <v>521.0</v>
      </c>
      <c r="D832" s="20" t="s">
        <v>3225</v>
      </c>
      <c r="E832" s="21" t="s">
        <v>11</v>
      </c>
      <c r="F832" s="35" t="s">
        <v>721</v>
      </c>
      <c r="G832" s="35" t="s">
        <v>3226</v>
      </c>
      <c r="H832" s="20"/>
      <c r="I832" s="20"/>
      <c r="J832" s="35" t="s">
        <v>407</v>
      </c>
      <c r="K832" s="35" t="s">
        <v>3227</v>
      </c>
      <c r="L832" s="22">
        <v>38000.0</v>
      </c>
      <c r="M832" s="36"/>
      <c r="N832" s="26">
        <v>50000.0</v>
      </c>
      <c r="O832" s="25">
        <f t="shared" si="228"/>
        <v>0.0076</v>
      </c>
      <c r="P832" s="26">
        <v>3000.0</v>
      </c>
      <c r="Q832" s="26">
        <f t="shared" si="2"/>
        <v>-22000</v>
      </c>
      <c r="R832" s="20"/>
      <c r="S832" s="20"/>
      <c r="T832" s="20"/>
      <c r="U832" s="20"/>
      <c r="V832" s="20"/>
    </row>
    <row r="833" ht="12.75" customHeight="1">
      <c r="A833" s="17" t="s">
        <v>177</v>
      </c>
      <c r="B833" s="18" t="s">
        <v>12</v>
      </c>
      <c r="C833" s="19" t="s">
        <v>3228</v>
      </c>
      <c r="D833" s="20" t="s">
        <v>3229</v>
      </c>
      <c r="E833" s="21" t="s">
        <v>11</v>
      </c>
      <c r="F833" s="20" t="s">
        <v>311</v>
      </c>
      <c r="G833" s="20" t="s">
        <v>3230</v>
      </c>
      <c r="H833" s="20" t="s">
        <v>223</v>
      </c>
      <c r="I833" s="20" t="s">
        <v>251</v>
      </c>
      <c r="J833" s="20" t="s">
        <v>629</v>
      </c>
      <c r="K833" s="20" t="s">
        <v>3171</v>
      </c>
      <c r="L833" s="22">
        <v>38000.0</v>
      </c>
      <c r="M833" s="28">
        <v>50000.0</v>
      </c>
      <c r="N833" s="24">
        <v>50000.0</v>
      </c>
      <c r="O833" s="25">
        <f t="shared" si="228"/>
        <v>0.0076</v>
      </c>
      <c r="P833" s="26">
        <f t="shared" ref="P833:P835" si="230">sum(L833-N833)</f>
        <v>-12000</v>
      </c>
      <c r="Q833" s="26">
        <f t="shared" si="2"/>
        <v>-22000</v>
      </c>
      <c r="R833" s="20"/>
      <c r="S833" s="20"/>
      <c r="T833" s="20"/>
      <c r="U833" s="20"/>
      <c r="V833" s="20"/>
    </row>
    <row r="834" ht="12.75" customHeight="1">
      <c r="A834" s="18" t="s">
        <v>213</v>
      </c>
      <c r="B834" s="21" t="s">
        <v>17</v>
      </c>
      <c r="C834" s="21">
        <v>828.0</v>
      </c>
      <c r="D834" s="20" t="str">
        <f>CONCATENATE(A834," x ", G834)</f>
        <v>Saxon Warrior (JPN) x Lady Cedar (IRE)</v>
      </c>
      <c r="E834" s="21" t="s">
        <v>13</v>
      </c>
      <c r="F834" s="21" t="s">
        <v>717</v>
      </c>
      <c r="G834" s="21" t="s">
        <v>3231</v>
      </c>
      <c r="H834" s="20"/>
      <c r="I834" s="20"/>
      <c r="J834" s="21" t="s">
        <v>496</v>
      </c>
      <c r="K834" s="21" t="s">
        <v>1713</v>
      </c>
      <c r="L834" s="37">
        <v>38000.0</v>
      </c>
      <c r="M834" s="20"/>
      <c r="N834" s="26">
        <v>25000.0</v>
      </c>
      <c r="O834" s="25"/>
      <c r="P834" s="26">
        <f t="shared" si="230"/>
        <v>13000</v>
      </c>
      <c r="Q834" s="26">
        <f t="shared" si="2"/>
        <v>3000</v>
      </c>
      <c r="R834" s="20"/>
      <c r="S834" s="20"/>
      <c r="T834" s="20"/>
      <c r="U834" s="20"/>
      <c r="V834" s="20"/>
    </row>
    <row r="835" ht="12.75" customHeight="1">
      <c r="A835" s="17" t="s">
        <v>225</v>
      </c>
      <c r="B835" s="18" t="s">
        <v>12</v>
      </c>
      <c r="C835" s="19" t="s">
        <v>3232</v>
      </c>
      <c r="D835" s="20" t="s">
        <v>3233</v>
      </c>
      <c r="E835" s="21" t="s">
        <v>11</v>
      </c>
      <c r="F835" s="20" t="s">
        <v>358</v>
      </c>
      <c r="G835" s="20" t="s">
        <v>3234</v>
      </c>
      <c r="H835" s="20" t="s">
        <v>327</v>
      </c>
      <c r="I835" s="20" t="s">
        <v>3235</v>
      </c>
      <c r="J835" s="20" t="s">
        <v>2881</v>
      </c>
      <c r="K835" s="20" t="s">
        <v>1552</v>
      </c>
      <c r="L835" s="22">
        <v>38000.0</v>
      </c>
      <c r="M835" s="28">
        <v>27500.0</v>
      </c>
      <c r="N835" s="24">
        <v>27500.0</v>
      </c>
      <c r="O835" s="25">
        <f t="shared" ref="O835:O838" si="231">sum(L835/N835/100)</f>
        <v>0.01381818182</v>
      </c>
      <c r="P835" s="26">
        <f t="shared" si="230"/>
        <v>10500</v>
      </c>
      <c r="Q835" s="26">
        <f t="shared" si="2"/>
        <v>500</v>
      </c>
      <c r="R835" s="20"/>
      <c r="S835" s="20"/>
      <c r="T835" s="20"/>
      <c r="U835" s="20"/>
      <c r="V835" s="20"/>
    </row>
    <row r="836" ht="12.75" customHeight="1">
      <c r="A836" s="18" t="s">
        <v>233</v>
      </c>
      <c r="B836" s="21" t="s">
        <v>10</v>
      </c>
      <c r="C836" s="39">
        <v>279.0</v>
      </c>
      <c r="D836" s="21" t="s">
        <v>3236</v>
      </c>
      <c r="E836" s="21" t="s">
        <v>13</v>
      </c>
      <c r="F836" s="20"/>
      <c r="G836" s="20"/>
      <c r="H836" s="20"/>
      <c r="I836" s="20"/>
      <c r="J836" s="21" t="s">
        <v>3237</v>
      </c>
      <c r="K836" s="21" t="s">
        <v>3238</v>
      </c>
      <c r="L836" s="22">
        <v>38000.0</v>
      </c>
      <c r="M836" s="36"/>
      <c r="N836" s="26">
        <v>25000.0</v>
      </c>
      <c r="O836" s="25">
        <f t="shared" si="231"/>
        <v>0.0152</v>
      </c>
      <c r="P836" s="26">
        <v>13000.0</v>
      </c>
      <c r="Q836" s="26">
        <f t="shared" si="2"/>
        <v>3000</v>
      </c>
      <c r="R836" s="20"/>
      <c r="S836" s="20"/>
      <c r="T836" s="20"/>
      <c r="U836" s="20"/>
      <c r="V836" s="20"/>
    </row>
    <row r="837" ht="12.75" customHeight="1">
      <c r="A837" s="17" t="s">
        <v>241</v>
      </c>
      <c r="B837" s="18" t="s">
        <v>14</v>
      </c>
      <c r="C837" s="19" t="s">
        <v>3239</v>
      </c>
      <c r="D837" s="20" t="s">
        <v>3240</v>
      </c>
      <c r="E837" s="21" t="s">
        <v>11</v>
      </c>
      <c r="F837" s="20" t="s">
        <v>358</v>
      </c>
      <c r="G837" s="20" t="s">
        <v>3241</v>
      </c>
      <c r="H837" s="20" t="s">
        <v>2687</v>
      </c>
      <c r="I837" s="20" t="s">
        <v>51</v>
      </c>
      <c r="J837" s="20" t="s">
        <v>2145</v>
      </c>
      <c r="K837" s="20" t="s">
        <v>1368</v>
      </c>
      <c r="L837" s="22">
        <v>38000.0</v>
      </c>
      <c r="M837" s="28">
        <v>45000.0</v>
      </c>
      <c r="N837" s="24">
        <v>45000.0</v>
      </c>
      <c r="O837" s="25">
        <f t="shared" si="231"/>
        <v>0.008444444444</v>
      </c>
      <c r="P837" s="26">
        <f>sum(L837-N837)</f>
        <v>-7000</v>
      </c>
      <c r="Q837" s="26">
        <f t="shared" si="2"/>
        <v>-17000</v>
      </c>
      <c r="R837" s="20"/>
      <c r="S837" s="20"/>
      <c r="T837" s="20"/>
      <c r="U837" s="20"/>
      <c r="V837" s="20"/>
    </row>
    <row r="838" ht="12.75" customHeight="1">
      <c r="A838" s="33" t="s">
        <v>243</v>
      </c>
      <c r="B838" s="21" t="s">
        <v>10</v>
      </c>
      <c r="C838" s="40">
        <v>139.0</v>
      </c>
      <c r="D838" s="21" t="s">
        <v>3242</v>
      </c>
      <c r="E838" s="21" t="s">
        <v>13</v>
      </c>
      <c r="F838" s="35"/>
      <c r="G838" s="21"/>
      <c r="H838" s="21"/>
      <c r="I838" s="21"/>
      <c r="J838" s="21" t="s">
        <v>1045</v>
      </c>
      <c r="K838" s="21" t="s">
        <v>3243</v>
      </c>
      <c r="L838" s="41">
        <v>38000.0</v>
      </c>
      <c r="M838" s="20"/>
      <c r="N838" s="24">
        <v>15000.0</v>
      </c>
      <c r="O838" s="25">
        <f t="shared" si="231"/>
        <v>0.02533333333</v>
      </c>
      <c r="P838" s="26">
        <v>23000.0</v>
      </c>
      <c r="Q838" s="26">
        <f t="shared" si="2"/>
        <v>13000</v>
      </c>
      <c r="R838" s="20"/>
      <c r="S838" s="20"/>
      <c r="T838" s="20"/>
      <c r="U838" s="20"/>
      <c r="V838" s="20"/>
    </row>
    <row r="839" ht="12.75" customHeight="1">
      <c r="A839" s="18" t="s">
        <v>33</v>
      </c>
      <c r="B839" s="21" t="s">
        <v>17</v>
      </c>
      <c r="C839" s="39">
        <v>764.0</v>
      </c>
      <c r="D839" s="21" t="s">
        <v>3244</v>
      </c>
      <c r="E839" s="21" t="s">
        <v>13</v>
      </c>
      <c r="F839" s="21" t="s">
        <v>358</v>
      </c>
      <c r="G839" s="21" t="s">
        <v>3245</v>
      </c>
      <c r="H839" s="20"/>
      <c r="I839" s="20"/>
      <c r="J839" s="21" t="s">
        <v>705</v>
      </c>
      <c r="K839" s="21" t="s">
        <v>1612</v>
      </c>
      <c r="L839" s="40">
        <v>40000.0</v>
      </c>
      <c r="M839" s="36"/>
      <c r="N839" s="24">
        <v>17500.0</v>
      </c>
      <c r="O839" s="20"/>
      <c r="P839" s="26">
        <f>sum(L839-N839)</f>
        <v>22500</v>
      </c>
      <c r="Q839" s="26">
        <f t="shared" si="2"/>
        <v>12500</v>
      </c>
      <c r="R839" s="20"/>
      <c r="S839" s="20"/>
      <c r="T839" s="20"/>
      <c r="U839" s="20"/>
      <c r="V839" s="20"/>
    </row>
    <row r="840" ht="12.75" customHeight="1">
      <c r="A840" s="33" t="s">
        <v>43</v>
      </c>
      <c r="B840" s="21" t="s">
        <v>17</v>
      </c>
      <c r="C840" s="34">
        <v>696.0</v>
      </c>
      <c r="D840" s="20" t="s">
        <v>3246</v>
      </c>
      <c r="E840" s="21" t="s">
        <v>11</v>
      </c>
      <c r="F840" s="35" t="s">
        <v>311</v>
      </c>
      <c r="G840" s="35" t="s">
        <v>3247</v>
      </c>
      <c r="H840" s="20"/>
      <c r="I840" s="20"/>
      <c r="J840" s="35" t="s">
        <v>799</v>
      </c>
      <c r="K840" s="35" t="s">
        <v>2015</v>
      </c>
      <c r="L840" s="22">
        <v>40000.0</v>
      </c>
      <c r="M840" s="36"/>
      <c r="N840" s="26">
        <v>60000.0</v>
      </c>
      <c r="O840" s="25">
        <f t="shared" ref="O840:O848" si="232">sum(L840/N840/100)</f>
        <v>0.006666666667</v>
      </c>
      <c r="P840" s="26">
        <v>3000.0</v>
      </c>
      <c r="Q840" s="26">
        <f t="shared" si="2"/>
        <v>-30000</v>
      </c>
      <c r="R840" s="20"/>
      <c r="S840" s="20"/>
      <c r="T840" s="20"/>
      <c r="U840" s="20"/>
      <c r="V840" s="20"/>
    </row>
    <row r="841" ht="12.75" customHeight="1">
      <c r="A841" s="33" t="s">
        <v>53</v>
      </c>
      <c r="B841" s="21" t="s">
        <v>17</v>
      </c>
      <c r="C841" s="34">
        <v>669.0</v>
      </c>
      <c r="D841" s="20" t="s">
        <v>3248</v>
      </c>
      <c r="E841" s="21" t="s">
        <v>11</v>
      </c>
      <c r="F841" s="35" t="s">
        <v>311</v>
      </c>
      <c r="G841" s="35" t="s">
        <v>3249</v>
      </c>
      <c r="H841" s="20"/>
      <c r="I841" s="20"/>
      <c r="J841" s="35" t="s">
        <v>2149</v>
      </c>
      <c r="K841" s="35" t="s">
        <v>2985</v>
      </c>
      <c r="L841" s="22">
        <v>40000.0</v>
      </c>
      <c r="M841" s="36"/>
      <c r="N841" s="26">
        <v>12500.0</v>
      </c>
      <c r="O841" s="25">
        <f t="shared" si="232"/>
        <v>0.032</v>
      </c>
      <c r="P841" s="26">
        <v>3000.0</v>
      </c>
      <c r="Q841" s="26">
        <f t="shared" si="2"/>
        <v>17500</v>
      </c>
      <c r="R841" s="20"/>
      <c r="S841" s="20"/>
      <c r="T841" s="20"/>
      <c r="U841" s="20"/>
      <c r="V841" s="20"/>
    </row>
    <row r="842" ht="12.75" customHeight="1">
      <c r="A842" s="17" t="s">
        <v>69</v>
      </c>
      <c r="B842" s="18" t="s">
        <v>12</v>
      </c>
      <c r="C842" s="19" t="s">
        <v>3250</v>
      </c>
      <c r="D842" s="20" t="s">
        <v>3251</v>
      </c>
      <c r="E842" s="21" t="s">
        <v>13</v>
      </c>
      <c r="F842" s="20" t="s">
        <v>311</v>
      </c>
      <c r="G842" s="20" t="s">
        <v>3252</v>
      </c>
      <c r="H842" s="20" t="s">
        <v>157</v>
      </c>
      <c r="I842" s="20" t="s">
        <v>189</v>
      </c>
      <c r="J842" s="20" t="s">
        <v>1861</v>
      </c>
      <c r="K842" s="20" t="s">
        <v>1388</v>
      </c>
      <c r="L842" s="22">
        <v>40000.0</v>
      </c>
      <c r="M842" s="27">
        <v>5500.0</v>
      </c>
      <c r="N842" s="26">
        <v>5500.0</v>
      </c>
      <c r="O842" s="25">
        <f t="shared" si="232"/>
        <v>0.07272727273</v>
      </c>
      <c r="P842" s="26">
        <f>sum(L842-N842)</f>
        <v>34500</v>
      </c>
      <c r="Q842" s="26">
        <f t="shared" si="2"/>
        <v>24500</v>
      </c>
      <c r="R842" s="20"/>
      <c r="S842" s="20"/>
      <c r="T842" s="20"/>
      <c r="U842" s="20"/>
      <c r="V842" s="20"/>
    </row>
    <row r="843" ht="12.75" customHeight="1">
      <c r="A843" s="33" t="s">
        <v>75</v>
      </c>
      <c r="B843" s="21" t="s">
        <v>10</v>
      </c>
      <c r="C843" s="39">
        <v>77.0</v>
      </c>
      <c r="D843" s="21" t="s">
        <v>3253</v>
      </c>
      <c r="E843" s="21" t="s">
        <v>13</v>
      </c>
      <c r="F843" s="35"/>
      <c r="G843" s="21"/>
      <c r="H843" s="21"/>
      <c r="I843" s="21"/>
      <c r="J843" s="21" t="s">
        <v>2262</v>
      </c>
      <c r="K843" s="21" t="s">
        <v>3254</v>
      </c>
      <c r="L843" s="41">
        <v>40000.0</v>
      </c>
      <c r="M843" s="20"/>
      <c r="N843" s="24">
        <v>60000.0</v>
      </c>
      <c r="O843" s="25">
        <f t="shared" si="232"/>
        <v>0.006666666667</v>
      </c>
      <c r="P843" s="26">
        <v>-20000.0</v>
      </c>
      <c r="Q843" s="26">
        <f t="shared" si="2"/>
        <v>-30000</v>
      </c>
      <c r="R843" s="20"/>
      <c r="S843" s="20"/>
      <c r="T843" s="20"/>
      <c r="U843" s="20"/>
      <c r="V843" s="20"/>
    </row>
    <row r="844" ht="12.75" customHeight="1">
      <c r="A844" s="33" t="s">
        <v>75</v>
      </c>
      <c r="B844" s="21" t="s">
        <v>10</v>
      </c>
      <c r="C844" s="39">
        <v>42.0</v>
      </c>
      <c r="D844" s="21" t="s">
        <v>3255</v>
      </c>
      <c r="E844" s="21" t="s">
        <v>13</v>
      </c>
      <c r="F844" s="35"/>
      <c r="G844" s="21"/>
      <c r="H844" s="21"/>
      <c r="I844" s="21"/>
      <c r="J844" s="21" t="s">
        <v>454</v>
      </c>
      <c r="K844" s="21" t="s">
        <v>3256</v>
      </c>
      <c r="L844" s="41">
        <v>40000.0</v>
      </c>
      <c r="M844" s="20"/>
      <c r="N844" s="24">
        <v>60000.0</v>
      </c>
      <c r="O844" s="25">
        <f t="shared" si="232"/>
        <v>0.006666666667</v>
      </c>
      <c r="P844" s="26">
        <v>-20000.0</v>
      </c>
      <c r="Q844" s="26">
        <f t="shared" si="2"/>
        <v>-30000</v>
      </c>
      <c r="R844" s="20"/>
      <c r="S844" s="20"/>
      <c r="T844" s="20"/>
      <c r="U844" s="20"/>
      <c r="V844" s="20"/>
    </row>
    <row r="845" ht="12.75" customHeight="1">
      <c r="A845" s="17" t="s">
        <v>75</v>
      </c>
      <c r="B845" s="18" t="s">
        <v>12</v>
      </c>
      <c r="C845" s="19" t="s">
        <v>3257</v>
      </c>
      <c r="D845" s="20" t="s">
        <v>3258</v>
      </c>
      <c r="E845" s="21" t="s">
        <v>13</v>
      </c>
      <c r="F845" s="20" t="s">
        <v>311</v>
      </c>
      <c r="G845" s="20" t="s">
        <v>3259</v>
      </c>
      <c r="H845" s="20" t="s">
        <v>16</v>
      </c>
      <c r="I845" s="20" t="s">
        <v>1313</v>
      </c>
      <c r="J845" s="20" t="s">
        <v>715</v>
      </c>
      <c r="K845" s="20" t="s">
        <v>1388</v>
      </c>
      <c r="L845" s="22">
        <v>40000.0</v>
      </c>
      <c r="M845" s="28">
        <v>60000.0</v>
      </c>
      <c r="N845" s="24">
        <v>60000.0</v>
      </c>
      <c r="O845" s="25">
        <f t="shared" si="232"/>
        <v>0.006666666667</v>
      </c>
      <c r="P845" s="26">
        <f>sum(L845-N845)</f>
        <v>-20000</v>
      </c>
      <c r="Q845" s="26">
        <f t="shared" si="2"/>
        <v>-30000</v>
      </c>
      <c r="R845" s="20"/>
      <c r="S845" s="20"/>
      <c r="T845" s="20"/>
      <c r="U845" s="20"/>
      <c r="V845" s="20"/>
    </row>
    <row r="846" ht="12.75" customHeight="1">
      <c r="A846" s="18" t="s">
        <v>87</v>
      </c>
      <c r="B846" s="21" t="s">
        <v>10</v>
      </c>
      <c r="C846" s="39">
        <v>381.0</v>
      </c>
      <c r="D846" s="21" t="s">
        <v>3260</v>
      </c>
      <c r="E846" s="21" t="s">
        <v>13</v>
      </c>
      <c r="F846" s="20"/>
      <c r="G846" s="20"/>
      <c r="H846" s="20"/>
      <c r="I846" s="20"/>
      <c r="J846" s="21" t="s">
        <v>2694</v>
      </c>
      <c r="K846" s="21" t="s">
        <v>3261</v>
      </c>
      <c r="L846" s="22">
        <v>40000.0</v>
      </c>
      <c r="M846" s="36"/>
      <c r="N846" s="26">
        <v>15000.0</v>
      </c>
      <c r="O846" s="25">
        <f t="shared" si="232"/>
        <v>0.02666666667</v>
      </c>
      <c r="P846" s="26">
        <v>25000.0</v>
      </c>
      <c r="Q846" s="26">
        <f t="shared" si="2"/>
        <v>15000</v>
      </c>
      <c r="R846" s="20"/>
      <c r="S846" s="20"/>
      <c r="T846" s="20"/>
      <c r="U846" s="20"/>
      <c r="V846" s="20"/>
    </row>
    <row r="847" ht="12.75" customHeight="1">
      <c r="A847" s="17" t="s">
        <v>91</v>
      </c>
      <c r="B847" s="18" t="s">
        <v>12</v>
      </c>
      <c r="C847" s="19" t="s">
        <v>3262</v>
      </c>
      <c r="D847" s="20" t="s">
        <v>3263</v>
      </c>
      <c r="E847" s="21" t="s">
        <v>11</v>
      </c>
      <c r="F847" s="20" t="s">
        <v>311</v>
      </c>
      <c r="G847" s="20" t="s">
        <v>3264</v>
      </c>
      <c r="H847" s="20" t="s">
        <v>335</v>
      </c>
      <c r="I847" s="20" t="s">
        <v>467</v>
      </c>
      <c r="J847" s="20" t="s">
        <v>3265</v>
      </c>
      <c r="K847" s="20" t="s">
        <v>3266</v>
      </c>
      <c r="L847" s="22">
        <v>40000.0</v>
      </c>
      <c r="M847" s="28">
        <v>5000.0</v>
      </c>
      <c r="N847" s="24">
        <v>5000.0</v>
      </c>
      <c r="O847" s="25">
        <f t="shared" si="232"/>
        <v>0.08</v>
      </c>
      <c r="P847" s="26">
        <f>sum(L847-N847)</f>
        <v>35000</v>
      </c>
      <c r="Q847" s="26">
        <f t="shared" si="2"/>
        <v>25000</v>
      </c>
      <c r="R847" s="20"/>
      <c r="S847" s="20"/>
      <c r="T847" s="20"/>
      <c r="U847" s="20"/>
      <c r="V847" s="20"/>
    </row>
    <row r="848" ht="12.75" customHeight="1">
      <c r="A848" s="18" t="s">
        <v>111</v>
      </c>
      <c r="B848" s="21" t="s">
        <v>10</v>
      </c>
      <c r="C848" s="39">
        <v>380.0</v>
      </c>
      <c r="D848" s="21" t="s">
        <v>3267</v>
      </c>
      <c r="E848" s="21" t="s">
        <v>13</v>
      </c>
      <c r="F848" s="20"/>
      <c r="G848" s="20"/>
      <c r="H848" s="20"/>
      <c r="I848" s="20"/>
      <c r="J848" s="21" t="s">
        <v>2735</v>
      </c>
      <c r="K848" s="21" t="s">
        <v>3108</v>
      </c>
      <c r="L848" s="22">
        <v>40000.0</v>
      </c>
      <c r="M848" s="36"/>
      <c r="N848" s="24">
        <v>25000.0</v>
      </c>
      <c r="O848" s="25">
        <f t="shared" si="232"/>
        <v>0.016</v>
      </c>
      <c r="P848" s="26">
        <v>10000.0</v>
      </c>
      <c r="Q848" s="26">
        <f t="shared" si="2"/>
        <v>5000</v>
      </c>
      <c r="R848" s="20"/>
      <c r="S848" s="20"/>
      <c r="T848" s="20"/>
      <c r="U848" s="20"/>
      <c r="V848" s="20"/>
    </row>
    <row r="849" ht="12.75" customHeight="1">
      <c r="A849" s="18" t="s">
        <v>173</v>
      </c>
      <c r="B849" s="21" t="s">
        <v>17</v>
      </c>
      <c r="C849" s="21">
        <v>793.0</v>
      </c>
      <c r="D849" s="20" t="str">
        <f>CONCATENATE(A849," x ", G849)</f>
        <v>Mehmas (IRE) x Influence (FR)</v>
      </c>
      <c r="E849" s="21" t="s">
        <v>13</v>
      </c>
      <c r="F849" s="21" t="s">
        <v>717</v>
      </c>
      <c r="G849" s="21" t="s">
        <v>3268</v>
      </c>
      <c r="H849" s="20"/>
      <c r="I849" s="20"/>
      <c r="J849" s="21" t="s">
        <v>1037</v>
      </c>
      <c r="K849" s="21" t="s">
        <v>3269</v>
      </c>
      <c r="L849" s="37">
        <v>40000.0</v>
      </c>
      <c r="M849" s="20"/>
      <c r="N849" s="26">
        <v>50000.0</v>
      </c>
      <c r="O849" s="25"/>
      <c r="P849" s="26">
        <f t="shared" ref="P849:P852" si="233">sum(L849-N849)</f>
        <v>-10000</v>
      </c>
      <c r="Q849" s="26">
        <f t="shared" si="2"/>
        <v>-20000</v>
      </c>
      <c r="R849" s="20"/>
      <c r="S849" s="20"/>
      <c r="T849" s="20"/>
      <c r="U849" s="20"/>
      <c r="V849" s="20"/>
    </row>
    <row r="850" ht="12.75" customHeight="1">
      <c r="A850" s="17" t="s">
        <v>173</v>
      </c>
      <c r="B850" s="18" t="s">
        <v>14</v>
      </c>
      <c r="C850" s="19" t="s">
        <v>3270</v>
      </c>
      <c r="D850" s="20" t="s">
        <v>3271</v>
      </c>
      <c r="E850" s="21" t="s">
        <v>11</v>
      </c>
      <c r="F850" s="20" t="s">
        <v>311</v>
      </c>
      <c r="G850" s="20" t="s">
        <v>3272</v>
      </c>
      <c r="H850" s="20" t="s">
        <v>16</v>
      </c>
      <c r="I850" s="20" t="s">
        <v>435</v>
      </c>
      <c r="J850" s="20" t="s">
        <v>757</v>
      </c>
      <c r="K850" s="20" t="s">
        <v>3273</v>
      </c>
      <c r="L850" s="22">
        <v>40000.0</v>
      </c>
      <c r="M850" s="28">
        <v>50000.0</v>
      </c>
      <c r="N850" s="24">
        <v>50000.0</v>
      </c>
      <c r="O850" s="25">
        <f>sum(L850/N850/100)</f>
        <v>0.008</v>
      </c>
      <c r="P850" s="26">
        <f t="shared" si="233"/>
        <v>-10000</v>
      </c>
      <c r="Q850" s="26">
        <f t="shared" si="2"/>
        <v>-20000</v>
      </c>
      <c r="R850" s="20"/>
      <c r="S850" s="20"/>
      <c r="T850" s="20"/>
      <c r="U850" s="20"/>
      <c r="V850" s="20"/>
    </row>
    <row r="851" ht="12.75" customHeight="1">
      <c r="A851" s="18" t="s">
        <v>177</v>
      </c>
      <c r="B851" s="21" t="s">
        <v>17</v>
      </c>
      <c r="C851" s="21">
        <v>853.0</v>
      </c>
      <c r="D851" s="20" t="str">
        <f>CONCATENATE(A851," x ", G851)</f>
        <v>Mohaather (GB) x Maimoona (IRE)</v>
      </c>
      <c r="E851" s="21" t="s">
        <v>11</v>
      </c>
      <c r="F851" s="21" t="s">
        <v>717</v>
      </c>
      <c r="G851" s="21" t="s">
        <v>3274</v>
      </c>
      <c r="H851" s="20"/>
      <c r="I851" s="20"/>
      <c r="J851" s="21" t="s">
        <v>1801</v>
      </c>
      <c r="K851" s="21" t="s">
        <v>3275</v>
      </c>
      <c r="L851" s="37">
        <v>40000.0</v>
      </c>
      <c r="M851" s="20"/>
      <c r="N851" s="24">
        <v>50000.0</v>
      </c>
      <c r="O851" s="25"/>
      <c r="P851" s="26">
        <f t="shared" si="233"/>
        <v>-10000</v>
      </c>
      <c r="Q851" s="26">
        <f t="shared" si="2"/>
        <v>-20000</v>
      </c>
      <c r="R851" s="20"/>
      <c r="S851" s="20"/>
      <c r="T851" s="20"/>
      <c r="U851" s="20"/>
      <c r="V851" s="20"/>
    </row>
    <row r="852" ht="12.75" customHeight="1">
      <c r="A852" s="17" t="s">
        <v>179</v>
      </c>
      <c r="B852" s="18" t="s">
        <v>12</v>
      </c>
      <c r="C852" s="19" t="s">
        <v>3276</v>
      </c>
      <c r="D852" s="20" t="s">
        <v>3277</v>
      </c>
      <c r="E852" s="21" t="s">
        <v>11</v>
      </c>
      <c r="F852" s="20" t="s">
        <v>311</v>
      </c>
      <c r="G852" s="20" t="s">
        <v>3278</v>
      </c>
      <c r="H852" s="20" t="s">
        <v>157</v>
      </c>
      <c r="I852" s="20" t="s">
        <v>3279</v>
      </c>
      <c r="J852" s="20" t="s">
        <v>1353</v>
      </c>
      <c r="K852" s="20" t="s">
        <v>3280</v>
      </c>
      <c r="L852" s="22">
        <v>40000.0</v>
      </c>
      <c r="M852" s="28">
        <v>6000.0</v>
      </c>
      <c r="N852" s="24">
        <v>6000.0</v>
      </c>
      <c r="O852" s="25">
        <f t="shared" ref="O852:O856" si="234">sum(L852/N852/100)</f>
        <v>0.06666666667</v>
      </c>
      <c r="P852" s="26">
        <f t="shared" si="233"/>
        <v>34000</v>
      </c>
      <c r="Q852" s="26">
        <f t="shared" si="2"/>
        <v>24000</v>
      </c>
      <c r="R852" s="20"/>
      <c r="S852" s="20"/>
      <c r="T852" s="20"/>
      <c r="U852" s="20"/>
      <c r="V852" s="20"/>
    </row>
    <row r="853" ht="12.75" customHeight="1">
      <c r="A853" s="33" t="s">
        <v>191</v>
      </c>
      <c r="B853" s="21" t="s">
        <v>10</v>
      </c>
      <c r="C853" s="39">
        <v>251.0</v>
      </c>
      <c r="D853" s="21" t="s">
        <v>3281</v>
      </c>
      <c r="E853" s="21" t="s">
        <v>11</v>
      </c>
      <c r="F853" s="35"/>
      <c r="G853" s="21"/>
      <c r="H853" s="21"/>
      <c r="I853" s="21"/>
      <c r="J853" s="21" t="s">
        <v>3282</v>
      </c>
      <c r="K853" s="21" t="s">
        <v>2004</v>
      </c>
      <c r="L853" s="41">
        <v>40000.0</v>
      </c>
      <c r="M853" s="36"/>
      <c r="N853" s="24">
        <v>54000.0</v>
      </c>
      <c r="O853" s="25">
        <f t="shared" si="234"/>
        <v>0.007407407407</v>
      </c>
      <c r="P853" s="26">
        <v>-14000.0</v>
      </c>
      <c r="Q853" s="26">
        <f t="shared" si="2"/>
        <v>-24000</v>
      </c>
      <c r="R853" s="20"/>
      <c r="S853" s="20"/>
      <c r="T853" s="20"/>
      <c r="U853" s="20"/>
      <c r="V853" s="20"/>
    </row>
    <row r="854" ht="12.75" customHeight="1">
      <c r="A854" s="17" t="s">
        <v>225</v>
      </c>
      <c r="B854" s="18" t="s">
        <v>12</v>
      </c>
      <c r="C854" s="19" t="s">
        <v>3283</v>
      </c>
      <c r="D854" s="20" t="s">
        <v>3284</v>
      </c>
      <c r="E854" s="21" t="s">
        <v>11</v>
      </c>
      <c r="F854" s="20" t="s">
        <v>471</v>
      </c>
      <c r="G854" s="20" t="s">
        <v>3285</v>
      </c>
      <c r="H854" s="20" t="s">
        <v>327</v>
      </c>
      <c r="I854" s="20" t="s">
        <v>3286</v>
      </c>
      <c r="J854" s="20" t="s">
        <v>362</v>
      </c>
      <c r="K854" s="20" t="s">
        <v>3287</v>
      </c>
      <c r="L854" s="22">
        <v>40000.0</v>
      </c>
      <c r="M854" s="28">
        <v>27500.0</v>
      </c>
      <c r="N854" s="24">
        <v>27500.0</v>
      </c>
      <c r="O854" s="25">
        <f t="shared" si="234"/>
        <v>0.01454545455</v>
      </c>
      <c r="P854" s="26">
        <f t="shared" ref="P854:P855" si="235">sum(L854-N854)</f>
        <v>12500</v>
      </c>
      <c r="Q854" s="26">
        <f t="shared" si="2"/>
        <v>2500</v>
      </c>
      <c r="R854" s="20"/>
      <c r="S854" s="20"/>
      <c r="T854" s="20"/>
      <c r="U854" s="20"/>
      <c r="V854" s="20"/>
    </row>
    <row r="855" ht="12.75" customHeight="1">
      <c r="A855" s="17" t="s">
        <v>225</v>
      </c>
      <c r="B855" s="18" t="s">
        <v>12</v>
      </c>
      <c r="C855" s="19" t="s">
        <v>3288</v>
      </c>
      <c r="D855" s="20" t="s">
        <v>3289</v>
      </c>
      <c r="E855" s="21" t="s">
        <v>11</v>
      </c>
      <c r="F855" s="20" t="s">
        <v>471</v>
      </c>
      <c r="G855" s="20" t="s">
        <v>3290</v>
      </c>
      <c r="H855" s="20" t="s">
        <v>327</v>
      </c>
      <c r="I855" s="20" t="s">
        <v>690</v>
      </c>
      <c r="J855" s="20" t="s">
        <v>1342</v>
      </c>
      <c r="K855" s="20" t="s">
        <v>2258</v>
      </c>
      <c r="L855" s="22">
        <v>40000.0</v>
      </c>
      <c r="M855" s="28">
        <v>27500.0</v>
      </c>
      <c r="N855" s="24">
        <v>27500.0</v>
      </c>
      <c r="O855" s="25">
        <f t="shared" si="234"/>
        <v>0.01454545455</v>
      </c>
      <c r="P855" s="26">
        <f t="shared" si="235"/>
        <v>12500</v>
      </c>
      <c r="Q855" s="26">
        <f t="shared" si="2"/>
        <v>2500</v>
      </c>
      <c r="R855" s="20"/>
      <c r="S855" s="20"/>
      <c r="T855" s="20"/>
      <c r="U855" s="20"/>
      <c r="V855" s="20"/>
    </row>
    <row r="856" ht="12.75" customHeight="1">
      <c r="A856" s="33" t="s">
        <v>237</v>
      </c>
      <c r="B856" s="21" t="s">
        <v>10</v>
      </c>
      <c r="C856" s="39">
        <v>30.0</v>
      </c>
      <c r="D856" s="21" t="s">
        <v>3291</v>
      </c>
      <c r="E856" s="21" t="s">
        <v>11</v>
      </c>
      <c r="F856" s="35"/>
      <c r="G856" s="21"/>
      <c r="H856" s="21"/>
      <c r="I856" s="21"/>
      <c r="J856" s="21" t="s">
        <v>1760</v>
      </c>
      <c r="K856" s="21" t="s">
        <v>1368</v>
      </c>
      <c r="L856" s="41">
        <v>40000.0</v>
      </c>
      <c r="M856" s="20"/>
      <c r="N856" s="24">
        <v>50000.0</v>
      </c>
      <c r="O856" s="25">
        <f t="shared" si="234"/>
        <v>0.008</v>
      </c>
      <c r="P856" s="26">
        <v>-10000.0</v>
      </c>
      <c r="Q856" s="26">
        <f t="shared" si="2"/>
        <v>-20000</v>
      </c>
      <c r="R856" s="20"/>
      <c r="S856" s="20"/>
      <c r="T856" s="20"/>
      <c r="U856" s="20"/>
      <c r="V856" s="20"/>
    </row>
    <row r="857" ht="12.75" customHeight="1">
      <c r="A857" s="18" t="s">
        <v>245</v>
      </c>
      <c r="B857" s="21" t="s">
        <v>17</v>
      </c>
      <c r="C857" s="21">
        <v>881.0</v>
      </c>
      <c r="D857" s="20" t="str">
        <f t="shared" ref="D857:D858" si="236">CONCATENATE(A857," x ", G857)</f>
        <v>Supremacy (IRE) x Ms Sasha Malia (IRE)</v>
      </c>
      <c r="E857" s="21" t="s">
        <v>11</v>
      </c>
      <c r="F857" s="21" t="s">
        <v>853</v>
      </c>
      <c r="G857" s="21" t="s">
        <v>3292</v>
      </c>
      <c r="H857" s="20"/>
      <c r="I857" s="20"/>
      <c r="J857" s="21" t="s">
        <v>3293</v>
      </c>
      <c r="K857" s="21" t="s">
        <v>2985</v>
      </c>
      <c r="L857" s="37">
        <v>40000.0</v>
      </c>
      <c r="M857" s="20"/>
      <c r="N857" s="26">
        <v>12500.0</v>
      </c>
      <c r="O857" s="25"/>
      <c r="P857" s="26">
        <f t="shared" ref="P857:P858" si="237">sum(L857-N857)</f>
        <v>27500</v>
      </c>
      <c r="Q857" s="26">
        <f t="shared" si="2"/>
        <v>17500</v>
      </c>
      <c r="R857" s="20"/>
      <c r="S857" s="20"/>
      <c r="T857" s="20"/>
      <c r="U857" s="20"/>
      <c r="V857" s="20"/>
    </row>
    <row r="858" ht="12.75" customHeight="1">
      <c r="A858" s="18" t="s">
        <v>263</v>
      </c>
      <c r="B858" s="21" t="s">
        <v>17</v>
      </c>
      <c r="C858" s="21">
        <v>794.0</v>
      </c>
      <c r="D858" s="20" t="str">
        <f t="shared" si="236"/>
        <v>Twilight Son (GB) x Inpromptu (IRE)</v>
      </c>
      <c r="E858" s="21" t="s">
        <v>11</v>
      </c>
      <c r="F858" s="21" t="s">
        <v>717</v>
      </c>
      <c r="G858" s="21" t="s">
        <v>3294</v>
      </c>
      <c r="H858" s="20"/>
      <c r="I858" s="20"/>
      <c r="J858" s="21" t="s">
        <v>919</v>
      </c>
      <c r="K858" s="21" t="s">
        <v>2985</v>
      </c>
      <c r="L858" s="37">
        <v>40000.0</v>
      </c>
      <c r="M858" s="20"/>
      <c r="N858" s="26">
        <f>VLOOKUP(A858,'Sale Lots'!$A$2:$N$1084,14)</f>
        <v>12500</v>
      </c>
      <c r="O858" s="25"/>
      <c r="P858" s="26">
        <f t="shared" si="237"/>
        <v>27500</v>
      </c>
      <c r="Q858" s="26">
        <f t="shared" si="2"/>
        <v>17500</v>
      </c>
      <c r="R858" s="20"/>
      <c r="S858" s="20"/>
      <c r="T858" s="20"/>
      <c r="U858" s="20"/>
      <c r="V858" s="20"/>
    </row>
    <row r="859" ht="12.75" customHeight="1">
      <c r="A859" s="33" t="s">
        <v>293</v>
      </c>
      <c r="B859" s="21" t="s">
        <v>10</v>
      </c>
      <c r="C859" s="39">
        <v>171.0</v>
      </c>
      <c r="D859" s="21" t="s">
        <v>3295</v>
      </c>
      <c r="E859" s="21" t="s">
        <v>13</v>
      </c>
      <c r="F859" s="35"/>
      <c r="G859" s="21"/>
      <c r="H859" s="21"/>
      <c r="I859" s="21"/>
      <c r="J859" s="21" t="s">
        <v>407</v>
      </c>
      <c r="K859" s="21" t="s">
        <v>3171</v>
      </c>
      <c r="L859" s="41">
        <v>40000.0</v>
      </c>
      <c r="M859" s="20"/>
      <c r="N859" s="24">
        <v>25000.0</v>
      </c>
      <c r="O859" s="25">
        <f t="shared" ref="O859:O870" si="238">sum(L859/N859/100)</f>
        <v>0.016</v>
      </c>
      <c r="P859" s="26">
        <v>15000.0</v>
      </c>
      <c r="Q859" s="26">
        <f t="shared" si="2"/>
        <v>5000</v>
      </c>
      <c r="R859" s="20"/>
      <c r="S859" s="20"/>
      <c r="T859" s="20"/>
      <c r="U859" s="20"/>
      <c r="V859" s="20"/>
    </row>
    <row r="860" ht="12.75" customHeight="1">
      <c r="A860" s="18" t="s">
        <v>33</v>
      </c>
      <c r="B860" s="21" t="s">
        <v>10</v>
      </c>
      <c r="C860" s="39">
        <v>402.0</v>
      </c>
      <c r="D860" s="21" t="s">
        <v>3296</v>
      </c>
      <c r="E860" s="21" t="s">
        <v>13</v>
      </c>
      <c r="F860" s="20"/>
      <c r="G860" s="20"/>
      <c r="H860" s="20"/>
      <c r="I860" s="20"/>
      <c r="J860" s="21" t="s">
        <v>3297</v>
      </c>
      <c r="K860" s="21" t="s">
        <v>2034</v>
      </c>
      <c r="L860" s="22">
        <v>42000.0</v>
      </c>
      <c r="M860" s="36"/>
      <c r="N860" s="26">
        <v>17500.0</v>
      </c>
      <c r="O860" s="25">
        <f t="shared" si="238"/>
        <v>0.024</v>
      </c>
      <c r="P860" s="26">
        <v>24500.0</v>
      </c>
      <c r="Q860" s="26">
        <f t="shared" si="2"/>
        <v>14500</v>
      </c>
      <c r="R860" s="20"/>
      <c r="S860" s="20"/>
      <c r="T860" s="20"/>
      <c r="U860" s="20"/>
      <c r="V860" s="20"/>
    </row>
    <row r="861" ht="12.75" customHeight="1">
      <c r="A861" s="17" t="s">
        <v>37</v>
      </c>
      <c r="B861" s="18" t="s">
        <v>14</v>
      </c>
      <c r="C861" s="19" t="s">
        <v>3298</v>
      </c>
      <c r="D861" s="20" t="s">
        <v>3299</v>
      </c>
      <c r="E861" s="21" t="s">
        <v>11</v>
      </c>
      <c r="F861" s="20" t="s">
        <v>311</v>
      </c>
      <c r="G861" s="20" t="s">
        <v>3300</v>
      </c>
      <c r="H861" s="20" t="s">
        <v>1498</v>
      </c>
      <c r="I861" s="20" t="s">
        <v>3301</v>
      </c>
      <c r="J861" s="20" t="s">
        <v>1884</v>
      </c>
      <c r="K861" s="20" t="s">
        <v>3302</v>
      </c>
      <c r="L861" s="22">
        <v>42000.0</v>
      </c>
      <c r="M861" s="28">
        <v>5000.0</v>
      </c>
      <c r="N861" s="24">
        <v>5000.0</v>
      </c>
      <c r="O861" s="25">
        <f t="shared" si="238"/>
        <v>0.084</v>
      </c>
      <c r="P861" s="26">
        <f>sum(L861-N861)</f>
        <v>37000</v>
      </c>
      <c r="Q861" s="26">
        <f t="shared" si="2"/>
        <v>27000</v>
      </c>
      <c r="R861" s="20"/>
      <c r="S861" s="20"/>
      <c r="T861" s="20"/>
      <c r="U861" s="20"/>
      <c r="V861" s="20"/>
    </row>
    <row r="862" ht="12.75" customHeight="1">
      <c r="A862" s="18" t="s">
        <v>55</v>
      </c>
      <c r="B862" s="21" t="s">
        <v>10</v>
      </c>
      <c r="C862" s="39">
        <v>456.0</v>
      </c>
      <c r="D862" s="21" t="s">
        <v>3303</v>
      </c>
      <c r="E862" s="21" t="s">
        <v>13</v>
      </c>
      <c r="F862" s="20"/>
      <c r="G862" s="20"/>
      <c r="H862" s="20"/>
      <c r="I862" s="20"/>
      <c r="J862" s="21" t="s">
        <v>1564</v>
      </c>
      <c r="K862" s="21" t="s">
        <v>3304</v>
      </c>
      <c r="L862" s="22">
        <v>42000.0</v>
      </c>
      <c r="M862" s="36"/>
      <c r="N862" s="24">
        <v>50000.0</v>
      </c>
      <c r="O862" s="25">
        <f t="shared" si="238"/>
        <v>0.0084</v>
      </c>
      <c r="P862" s="26">
        <v>29500.0</v>
      </c>
      <c r="Q862" s="26">
        <f t="shared" si="2"/>
        <v>-18000</v>
      </c>
      <c r="R862" s="20"/>
      <c r="S862" s="20"/>
      <c r="T862" s="20"/>
      <c r="U862" s="20"/>
      <c r="V862" s="20"/>
    </row>
    <row r="863" ht="12.75" customHeight="1">
      <c r="A863" s="17" t="s">
        <v>59</v>
      </c>
      <c r="B863" s="18" t="s">
        <v>14</v>
      </c>
      <c r="C863" s="19" t="s">
        <v>3305</v>
      </c>
      <c r="D863" s="20" t="s">
        <v>3306</v>
      </c>
      <c r="E863" s="21" t="s">
        <v>11</v>
      </c>
      <c r="F863" s="20" t="s">
        <v>3307</v>
      </c>
      <c r="G863" s="20" t="s">
        <v>3308</v>
      </c>
      <c r="H863" s="20" t="s">
        <v>459</v>
      </c>
      <c r="I863" s="20" t="s">
        <v>393</v>
      </c>
      <c r="J863" s="20" t="s">
        <v>924</v>
      </c>
      <c r="K863" s="20" t="s">
        <v>2800</v>
      </c>
      <c r="L863" s="22">
        <v>42000.0</v>
      </c>
      <c r="M863" s="28">
        <v>30000.0</v>
      </c>
      <c r="N863" s="24">
        <v>30000.0</v>
      </c>
      <c r="O863" s="25">
        <f t="shared" si="238"/>
        <v>0.014</v>
      </c>
      <c r="P863" s="26">
        <f t="shared" ref="P863:P866" si="239">sum(L863-N863)</f>
        <v>12000</v>
      </c>
      <c r="Q863" s="26">
        <f t="shared" si="2"/>
        <v>2000</v>
      </c>
      <c r="R863" s="20"/>
      <c r="S863" s="20"/>
      <c r="T863" s="20"/>
      <c r="U863" s="20"/>
      <c r="V863" s="20"/>
    </row>
    <row r="864" ht="12.75" customHeight="1">
      <c r="A864" s="17" t="s">
        <v>97</v>
      </c>
      <c r="B864" s="18" t="s">
        <v>14</v>
      </c>
      <c r="C864" s="19" t="s">
        <v>3309</v>
      </c>
      <c r="D864" s="20" t="s">
        <v>3310</v>
      </c>
      <c r="E864" s="21" t="s">
        <v>11</v>
      </c>
      <c r="F864" s="20" t="s">
        <v>422</v>
      </c>
      <c r="G864" s="20" t="s">
        <v>3311</v>
      </c>
      <c r="H864" s="20" t="s">
        <v>1446</v>
      </c>
      <c r="I864" s="20" t="s">
        <v>3312</v>
      </c>
      <c r="J864" s="20" t="s">
        <v>362</v>
      </c>
      <c r="K864" s="20" t="s">
        <v>419</v>
      </c>
      <c r="L864" s="22">
        <v>42000.0</v>
      </c>
      <c r="M864" s="28">
        <v>8000.0</v>
      </c>
      <c r="N864" s="24">
        <v>8000.0</v>
      </c>
      <c r="O864" s="25">
        <f t="shared" si="238"/>
        <v>0.0525</v>
      </c>
      <c r="P864" s="26">
        <f t="shared" si="239"/>
        <v>34000</v>
      </c>
      <c r="Q864" s="26">
        <f t="shared" si="2"/>
        <v>24000</v>
      </c>
      <c r="R864" s="20"/>
      <c r="S864" s="20"/>
      <c r="T864" s="20"/>
      <c r="U864" s="20"/>
      <c r="V864" s="20"/>
    </row>
    <row r="865" ht="12.75" customHeight="1">
      <c r="A865" s="17" t="s">
        <v>111</v>
      </c>
      <c r="B865" s="18" t="s">
        <v>12</v>
      </c>
      <c r="C865" s="19" t="s">
        <v>3313</v>
      </c>
      <c r="D865" s="20" t="s">
        <v>3314</v>
      </c>
      <c r="E865" s="21" t="s">
        <v>11</v>
      </c>
      <c r="F865" s="20" t="s">
        <v>311</v>
      </c>
      <c r="G865" s="20" t="s">
        <v>3315</v>
      </c>
      <c r="H865" s="20" t="s">
        <v>328</v>
      </c>
      <c r="I865" s="20" t="s">
        <v>3137</v>
      </c>
      <c r="J865" s="20" t="s">
        <v>2149</v>
      </c>
      <c r="K865" s="20" t="s">
        <v>3316</v>
      </c>
      <c r="L865" s="22">
        <v>42000.0</v>
      </c>
      <c r="M865" s="28">
        <v>25000.0</v>
      </c>
      <c r="N865" s="24">
        <v>25000.0</v>
      </c>
      <c r="O865" s="25">
        <f t="shared" si="238"/>
        <v>0.0168</v>
      </c>
      <c r="P865" s="26">
        <f t="shared" si="239"/>
        <v>17000</v>
      </c>
      <c r="Q865" s="26">
        <f t="shared" si="2"/>
        <v>7000</v>
      </c>
      <c r="R865" s="20"/>
      <c r="S865" s="20"/>
      <c r="T865" s="20"/>
      <c r="U865" s="20"/>
      <c r="V865" s="20"/>
    </row>
    <row r="866" ht="12.75" customHeight="1">
      <c r="A866" s="17" t="s">
        <v>147</v>
      </c>
      <c r="B866" s="18" t="s">
        <v>14</v>
      </c>
      <c r="C866" s="19" t="s">
        <v>3317</v>
      </c>
      <c r="D866" s="20" t="s">
        <v>3318</v>
      </c>
      <c r="E866" s="21" t="s">
        <v>11</v>
      </c>
      <c r="F866" s="20" t="s">
        <v>358</v>
      </c>
      <c r="G866" s="20" t="s">
        <v>3319</v>
      </c>
      <c r="H866" s="20" t="s">
        <v>891</v>
      </c>
      <c r="I866" s="20" t="s">
        <v>328</v>
      </c>
      <c r="J866" s="20" t="s">
        <v>1884</v>
      </c>
      <c r="K866" s="20" t="s">
        <v>3320</v>
      </c>
      <c r="L866" s="22">
        <v>42000.0</v>
      </c>
      <c r="M866" s="23" t="s">
        <v>1620</v>
      </c>
      <c r="N866" s="24">
        <v>18000.0</v>
      </c>
      <c r="O866" s="25">
        <f t="shared" si="238"/>
        <v>0.02333333333</v>
      </c>
      <c r="P866" s="26">
        <f t="shared" si="239"/>
        <v>24000</v>
      </c>
      <c r="Q866" s="26">
        <f t="shared" si="2"/>
        <v>14000</v>
      </c>
      <c r="R866" s="20"/>
      <c r="S866" s="20"/>
      <c r="T866" s="20"/>
      <c r="U866" s="20"/>
      <c r="V866" s="20"/>
    </row>
    <row r="867" ht="12.75" customHeight="1">
      <c r="A867" s="18" t="s">
        <v>181</v>
      </c>
      <c r="B867" s="21" t="s">
        <v>10</v>
      </c>
      <c r="C867" s="39">
        <v>494.0</v>
      </c>
      <c r="D867" s="21" t="s">
        <v>3321</v>
      </c>
      <c r="E867" s="21" t="s">
        <v>11</v>
      </c>
      <c r="F867" s="20"/>
      <c r="G867" s="20"/>
      <c r="H867" s="20"/>
      <c r="I867" s="20"/>
      <c r="J867" s="21" t="s">
        <v>3322</v>
      </c>
      <c r="K867" s="21" t="s">
        <v>1368</v>
      </c>
      <c r="L867" s="22">
        <v>42000.0</v>
      </c>
      <c r="M867" s="36"/>
      <c r="N867" s="26">
        <v>75000.0</v>
      </c>
      <c r="O867" s="25">
        <f t="shared" si="238"/>
        <v>0.0056</v>
      </c>
      <c r="P867" s="26">
        <v>-33000.0</v>
      </c>
      <c r="Q867" s="26">
        <f t="shared" si="2"/>
        <v>-43000</v>
      </c>
      <c r="R867" s="20"/>
      <c r="S867" s="20"/>
      <c r="T867" s="20"/>
      <c r="U867" s="20"/>
      <c r="V867" s="20"/>
    </row>
    <row r="868" ht="12.75" customHeight="1">
      <c r="A868" s="18" t="s">
        <v>219</v>
      </c>
      <c r="B868" s="21" t="s">
        <v>10</v>
      </c>
      <c r="C868" s="39">
        <v>439.0</v>
      </c>
      <c r="D868" s="21" t="s">
        <v>3323</v>
      </c>
      <c r="E868" s="21" t="s">
        <v>11</v>
      </c>
      <c r="F868" s="20"/>
      <c r="G868" s="20"/>
      <c r="H868" s="20"/>
      <c r="I868" s="20"/>
      <c r="J868" s="21" t="s">
        <v>1760</v>
      </c>
      <c r="K868" s="21" t="s">
        <v>969</v>
      </c>
      <c r="L868" s="22">
        <v>42000.0</v>
      </c>
      <c r="M868" s="36"/>
      <c r="N868" s="26">
        <v>7200.0</v>
      </c>
      <c r="O868" s="25">
        <f t="shared" si="238"/>
        <v>0.05833333333</v>
      </c>
      <c r="P868" s="26">
        <v>34800.0</v>
      </c>
      <c r="Q868" s="26">
        <f t="shared" si="2"/>
        <v>24800</v>
      </c>
      <c r="R868" s="20"/>
      <c r="S868" s="20"/>
      <c r="T868" s="20"/>
      <c r="U868" s="20"/>
      <c r="V868" s="20"/>
    </row>
    <row r="869" ht="12.75" customHeight="1">
      <c r="A869" s="17" t="s">
        <v>225</v>
      </c>
      <c r="B869" s="18" t="s">
        <v>12</v>
      </c>
      <c r="C869" s="19" t="s">
        <v>3324</v>
      </c>
      <c r="D869" s="20" t="s">
        <v>3325</v>
      </c>
      <c r="E869" s="21" t="s">
        <v>11</v>
      </c>
      <c r="F869" s="20" t="s">
        <v>311</v>
      </c>
      <c r="G869" s="20" t="s">
        <v>3326</v>
      </c>
      <c r="H869" s="20" t="s">
        <v>327</v>
      </c>
      <c r="I869" s="20" t="s">
        <v>1498</v>
      </c>
      <c r="J869" s="20" t="s">
        <v>1250</v>
      </c>
      <c r="K869" s="20" t="s">
        <v>2608</v>
      </c>
      <c r="L869" s="22">
        <v>42000.0</v>
      </c>
      <c r="M869" s="28">
        <v>27500.0</v>
      </c>
      <c r="N869" s="24">
        <v>27500.0</v>
      </c>
      <c r="O869" s="25">
        <f t="shared" si="238"/>
        <v>0.01527272727</v>
      </c>
      <c r="P869" s="26">
        <f t="shared" ref="P869:P876" si="240">sum(L869-N869)</f>
        <v>14500</v>
      </c>
      <c r="Q869" s="26">
        <f t="shared" si="2"/>
        <v>4500</v>
      </c>
      <c r="R869" s="20"/>
      <c r="S869" s="20"/>
      <c r="T869" s="20"/>
      <c r="U869" s="20"/>
      <c r="V869" s="20"/>
    </row>
    <row r="870" ht="12.75" customHeight="1">
      <c r="A870" s="17" t="s">
        <v>225</v>
      </c>
      <c r="B870" s="18" t="s">
        <v>12</v>
      </c>
      <c r="C870" s="19" t="s">
        <v>3327</v>
      </c>
      <c r="D870" s="20" t="s">
        <v>3328</v>
      </c>
      <c r="E870" s="21" t="s">
        <v>11</v>
      </c>
      <c r="F870" s="20" t="s">
        <v>311</v>
      </c>
      <c r="G870" s="20" t="s">
        <v>3329</v>
      </c>
      <c r="H870" s="20" t="s">
        <v>327</v>
      </c>
      <c r="I870" s="20" t="s">
        <v>328</v>
      </c>
      <c r="J870" s="20" t="s">
        <v>412</v>
      </c>
      <c r="K870" s="20" t="s">
        <v>2519</v>
      </c>
      <c r="L870" s="22">
        <v>42000.0</v>
      </c>
      <c r="M870" s="28">
        <v>27500.0</v>
      </c>
      <c r="N870" s="24">
        <v>27500.0</v>
      </c>
      <c r="O870" s="25">
        <f t="shared" si="238"/>
        <v>0.01527272727</v>
      </c>
      <c r="P870" s="26">
        <f t="shared" si="240"/>
        <v>14500</v>
      </c>
      <c r="Q870" s="26">
        <f t="shared" si="2"/>
        <v>4500</v>
      </c>
      <c r="R870" s="20"/>
      <c r="S870" s="20"/>
      <c r="T870" s="20"/>
      <c r="U870" s="20"/>
      <c r="V870" s="20"/>
    </row>
    <row r="871" ht="12.75" customHeight="1">
      <c r="A871" s="18" t="s">
        <v>239</v>
      </c>
      <c r="B871" s="21" t="s">
        <v>17</v>
      </c>
      <c r="C871" s="21">
        <v>835.0</v>
      </c>
      <c r="D871" s="20" t="str">
        <f>CONCATENATE(A871," x ", G871)</f>
        <v>Starman (GB) x Lake Louise (IRE)</v>
      </c>
      <c r="E871" s="21" t="s">
        <v>13</v>
      </c>
      <c r="F871" s="21" t="s">
        <v>717</v>
      </c>
      <c r="G871" s="21" t="s">
        <v>3330</v>
      </c>
      <c r="H871" s="20"/>
      <c r="I871" s="20"/>
      <c r="J871" s="21" t="s">
        <v>919</v>
      </c>
      <c r="K871" s="21" t="s">
        <v>3331</v>
      </c>
      <c r="L871" s="37">
        <v>42000.0</v>
      </c>
      <c r="M871" s="20"/>
      <c r="N871" s="24">
        <v>10000.0</v>
      </c>
      <c r="O871" s="25"/>
      <c r="P871" s="26">
        <f t="shared" si="240"/>
        <v>32000</v>
      </c>
      <c r="Q871" s="26">
        <f t="shared" si="2"/>
        <v>22000</v>
      </c>
      <c r="R871" s="20"/>
      <c r="S871" s="20"/>
      <c r="T871" s="20"/>
      <c r="U871" s="20"/>
      <c r="V871" s="20"/>
    </row>
    <row r="872" ht="12.75" customHeight="1">
      <c r="A872" s="17" t="s">
        <v>241</v>
      </c>
      <c r="B872" s="18" t="s">
        <v>14</v>
      </c>
      <c r="C872" s="19" t="s">
        <v>3332</v>
      </c>
      <c r="D872" s="20" t="s">
        <v>3333</v>
      </c>
      <c r="E872" s="21" t="s">
        <v>13</v>
      </c>
      <c r="F872" s="20" t="s">
        <v>358</v>
      </c>
      <c r="G872" s="20" t="s">
        <v>3334</v>
      </c>
      <c r="H872" s="20" t="s">
        <v>2687</v>
      </c>
      <c r="I872" s="20" t="s">
        <v>217</v>
      </c>
      <c r="J872" s="20" t="s">
        <v>1675</v>
      </c>
      <c r="K872" s="20" t="s">
        <v>1788</v>
      </c>
      <c r="L872" s="22">
        <v>42000.0</v>
      </c>
      <c r="M872" s="28">
        <v>45000.0</v>
      </c>
      <c r="N872" s="24">
        <v>45000.0</v>
      </c>
      <c r="O872" s="25">
        <f t="shared" ref="O872:O875" si="241">sum(L872/N872/100)</f>
        <v>0.009333333333</v>
      </c>
      <c r="P872" s="26">
        <f t="shared" si="240"/>
        <v>-3000</v>
      </c>
      <c r="Q872" s="26">
        <f t="shared" si="2"/>
        <v>-13000</v>
      </c>
      <c r="R872" s="20"/>
      <c r="S872" s="20"/>
      <c r="T872" s="20"/>
      <c r="U872" s="20"/>
      <c r="V872" s="20"/>
    </row>
    <row r="873" ht="12.75" customHeight="1">
      <c r="A873" s="17" t="s">
        <v>249</v>
      </c>
      <c r="B873" s="18" t="s">
        <v>14</v>
      </c>
      <c r="C873" s="19" t="s">
        <v>3335</v>
      </c>
      <c r="D873" s="20" t="s">
        <v>3336</v>
      </c>
      <c r="E873" s="21" t="s">
        <v>11</v>
      </c>
      <c r="F873" s="20" t="s">
        <v>311</v>
      </c>
      <c r="G873" s="20" t="s">
        <v>3337</v>
      </c>
      <c r="H873" s="20" t="s">
        <v>187</v>
      </c>
      <c r="I873" s="20" t="s">
        <v>3338</v>
      </c>
      <c r="J873" s="20" t="s">
        <v>911</v>
      </c>
      <c r="K873" s="20" t="s">
        <v>3339</v>
      </c>
      <c r="L873" s="22">
        <v>42000.0</v>
      </c>
      <c r="M873" s="28">
        <v>17500.0</v>
      </c>
      <c r="N873" s="24">
        <v>17500.0</v>
      </c>
      <c r="O873" s="25">
        <f t="shared" si="241"/>
        <v>0.024</v>
      </c>
      <c r="P873" s="26">
        <f t="shared" si="240"/>
        <v>24500</v>
      </c>
      <c r="Q873" s="26">
        <f t="shared" si="2"/>
        <v>14500</v>
      </c>
      <c r="R873" s="20"/>
      <c r="S873" s="20"/>
      <c r="T873" s="20"/>
      <c r="U873" s="20"/>
      <c r="V873" s="20"/>
    </row>
    <row r="874" ht="12.75" customHeight="1">
      <c r="A874" s="17" t="s">
        <v>249</v>
      </c>
      <c r="B874" s="18" t="s">
        <v>14</v>
      </c>
      <c r="C874" s="19" t="s">
        <v>3340</v>
      </c>
      <c r="D874" s="20" t="s">
        <v>3341</v>
      </c>
      <c r="E874" s="21" t="s">
        <v>13</v>
      </c>
      <c r="F874" s="20" t="s">
        <v>311</v>
      </c>
      <c r="G874" s="20" t="s">
        <v>3342</v>
      </c>
      <c r="H874" s="20" t="s">
        <v>187</v>
      </c>
      <c r="I874" s="20" t="s">
        <v>649</v>
      </c>
      <c r="J874" s="20" t="s">
        <v>1023</v>
      </c>
      <c r="K874" s="20" t="s">
        <v>1388</v>
      </c>
      <c r="L874" s="22">
        <v>42000.0</v>
      </c>
      <c r="M874" s="28">
        <v>17500.0</v>
      </c>
      <c r="N874" s="24">
        <v>17500.0</v>
      </c>
      <c r="O874" s="25">
        <f t="shared" si="241"/>
        <v>0.024</v>
      </c>
      <c r="P874" s="26">
        <f t="shared" si="240"/>
        <v>24500</v>
      </c>
      <c r="Q874" s="26">
        <f t="shared" si="2"/>
        <v>14500</v>
      </c>
      <c r="R874" s="20"/>
      <c r="S874" s="20"/>
      <c r="T874" s="20"/>
      <c r="U874" s="20"/>
      <c r="V874" s="20"/>
    </row>
    <row r="875" ht="12.75" customHeight="1">
      <c r="A875" s="17" t="s">
        <v>257</v>
      </c>
      <c r="B875" s="18" t="s">
        <v>14</v>
      </c>
      <c r="C875" s="19" t="s">
        <v>3343</v>
      </c>
      <c r="D875" s="20" t="s">
        <v>3344</v>
      </c>
      <c r="E875" s="21" t="s">
        <v>11</v>
      </c>
      <c r="F875" s="20" t="s">
        <v>311</v>
      </c>
      <c r="G875" s="20" t="s">
        <v>3345</v>
      </c>
      <c r="H875" s="20" t="s">
        <v>328</v>
      </c>
      <c r="I875" s="20" t="s">
        <v>161</v>
      </c>
      <c r="J875" s="20" t="s">
        <v>2699</v>
      </c>
      <c r="K875" s="20" t="s">
        <v>3346</v>
      </c>
      <c r="L875" s="22">
        <v>42000.0</v>
      </c>
      <c r="M875" s="23" t="s">
        <v>540</v>
      </c>
      <c r="N875" s="24">
        <v>10200.0</v>
      </c>
      <c r="O875" s="25">
        <f t="shared" si="241"/>
        <v>0.04117647059</v>
      </c>
      <c r="P875" s="26">
        <f t="shared" si="240"/>
        <v>31800</v>
      </c>
      <c r="Q875" s="26">
        <f t="shared" si="2"/>
        <v>21800</v>
      </c>
      <c r="R875" s="20"/>
      <c r="S875" s="20"/>
      <c r="T875" s="20"/>
      <c r="U875" s="20"/>
      <c r="V875" s="20"/>
    </row>
    <row r="876" ht="12.75" customHeight="1">
      <c r="A876" s="18" t="s">
        <v>16</v>
      </c>
      <c r="B876" s="21" t="s">
        <v>17</v>
      </c>
      <c r="C876" s="21">
        <v>843.0</v>
      </c>
      <c r="D876" s="20" t="str">
        <f>CONCATENATE(A876," x ", G876)</f>
        <v>Acclamation (GB) x Loire (IRE)</v>
      </c>
      <c r="E876" s="21" t="s">
        <v>13</v>
      </c>
      <c r="F876" s="21" t="s">
        <v>717</v>
      </c>
      <c r="G876" s="21" t="s">
        <v>3347</v>
      </c>
      <c r="H876" s="20"/>
      <c r="I876" s="20"/>
      <c r="J876" s="21" t="s">
        <v>771</v>
      </c>
      <c r="K876" s="21" t="s">
        <v>3348</v>
      </c>
      <c r="L876" s="37">
        <v>43000.0</v>
      </c>
      <c r="M876" s="20"/>
      <c r="N876" s="26">
        <v>25000.0</v>
      </c>
      <c r="O876" s="25"/>
      <c r="P876" s="26">
        <f t="shared" si="240"/>
        <v>18000</v>
      </c>
      <c r="Q876" s="26">
        <f t="shared" si="2"/>
        <v>8000</v>
      </c>
      <c r="R876" s="20"/>
      <c r="S876" s="20"/>
      <c r="T876" s="20"/>
      <c r="U876" s="20"/>
      <c r="V876" s="20"/>
    </row>
    <row r="877" ht="12.75" customHeight="1">
      <c r="A877" s="33" t="s">
        <v>75</v>
      </c>
      <c r="B877" s="21" t="s">
        <v>17</v>
      </c>
      <c r="C877" s="34">
        <v>614.0</v>
      </c>
      <c r="D877" s="20" t="s">
        <v>3349</v>
      </c>
      <c r="E877" s="21" t="s">
        <v>13</v>
      </c>
      <c r="F877" s="35" t="s">
        <v>775</v>
      </c>
      <c r="G877" s="35" t="s">
        <v>3350</v>
      </c>
      <c r="H877" s="20"/>
      <c r="I877" s="20"/>
      <c r="J877" s="35" t="s">
        <v>383</v>
      </c>
      <c r="K877" s="35" t="s">
        <v>743</v>
      </c>
      <c r="L877" s="22">
        <v>43000.0</v>
      </c>
      <c r="M877" s="36"/>
      <c r="N877" s="26">
        <v>60000.0</v>
      </c>
      <c r="O877" s="25">
        <f>sum(L877/N877/100)</f>
        <v>0.007166666667</v>
      </c>
      <c r="P877" s="26">
        <v>3000.0</v>
      </c>
      <c r="Q877" s="26">
        <f t="shared" si="2"/>
        <v>-27000</v>
      </c>
      <c r="R877" s="20"/>
      <c r="S877" s="20"/>
      <c r="T877" s="20"/>
      <c r="U877" s="20"/>
      <c r="V877" s="20"/>
    </row>
    <row r="878" ht="12.75" customHeight="1">
      <c r="A878" s="18" t="s">
        <v>16</v>
      </c>
      <c r="B878" s="21" t="s">
        <v>17</v>
      </c>
      <c r="C878" s="21">
        <v>928.0</v>
      </c>
      <c r="D878" s="20" t="str">
        <f>CONCATENATE(A878," x ", G878)</f>
        <v>Acclamation (GB) x Quality Time (IRE)</v>
      </c>
      <c r="E878" s="21" t="s">
        <v>13</v>
      </c>
      <c r="F878" s="21" t="s">
        <v>717</v>
      </c>
      <c r="G878" s="21" t="s">
        <v>3351</v>
      </c>
      <c r="H878" s="20"/>
      <c r="I878" s="20"/>
      <c r="J878" s="21" t="s">
        <v>771</v>
      </c>
      <c r="K878" s="21" t="s">
        <v>2015</v>
      </c>
      <c r="L878" s="37">
        <v>44000.0</v>
      </c>
      <c r="M878" s="20"/>
      <c r="N878" s="26">
        <v>25000.0</v>
      </c>
      <c r="O878" s="25"/>
      <c r="P878" s="26">
        <f>sum(L878-N878)</f>
        <v>19000</v>
      </c>
      <c r="Q878" s="26">
        <f t="shared" si="2"/>
        <v>9000</v>
      </c>
      <c r="R878" s="20"/>
      <c r="S878" s="20"/>
      <c r="T878" s="20"/>
      <c r="U878" s="20"/>
      <c r="V878" s="20"/>
    </row>
    <row r="879" ht="12.75" customHeight="1">
      <c r="A879" s="33" t="s">
        <v>69</v>
      </c>
      <c r="B879" s="21" t="s">
        <v>17</v>
      </c>
      <c r="C879" s="34">
        <v>592.0</v>
      </c>
      <c r="D879" s="20" t="s">
        <v>3352</v>
      </c>
      <c r="E879" s="21" t="s">
        <v>13</v>
      </c>
      <c r="F879" s="35" t="s">
        <v>697</v>
      </c>
      <c r="G879" s="35" t="s">
        <v>3353</v>
      </c>
      <c r="H879" s="20"/>
      <c r="I879" s="20"/>
      <c r="J879" s="35" t="s">
        <v>1039</v>
      </c>
      <c r="K879" s="35" t="s">
        <v>3354</v>
      </c>
      <c r="L879" s="22">
        <v>44000.0</v>
      </c>
      <c r="M879" s="36"/>
      <c r="N879" s="26">
        <v>5500.0</v>
      </c>
      <c r="O879" s="25">
        <f t="shared" ref="O879:O881" si="242">sum(L879/N879/100)</f>
        <v>0.08</v>
      </c>
      <c r="P879" s="26">
        <v>3000.0</v>
      </c>
      <c r="Q879" s="26">
        <f t="shared" si="2"/>
        <v>28500</v>
      </c>
      <c r="R879" s="20"/>
      <c r="S879" s="20"/>
      <c r="T879" s="20"/>
      <c r="U879" s="20"/>
      <c r="V879" s="20"/>
    </row>
    <row r="880" ht="12.75" customHeight="1">
      <c r="A880" s="33" t="s">
        <v>161</v>
      </c>
      <c r="B880" s="21" t="s">
        <v>10</v>
      </c>
      <c r="C880" s="39">
        <v>101.0</v>
      </c>
      <c r="D880" s="21" t="s">
        <v>3355</v>
      </c>
      <c r="E880" s="21" t="s">
        <v>13</v>
      </c>
      <c r="F880" s="35"/>
      <c r="G880" s="21"/>
      <c r="H880" s="21"/>
      <c r="I880" s="21"/>
      <c r="J880" s="21" t="s">
        <v>454</v>
      </c>
      <c r="K880" s="21" t="s">
        <v>3356</v>
      </c>
      <c r="L880" s="41">
        <v>44000.0</v>
      </c>
      <c r="M880" s="20"/>
      <c r="N880" s="24">
        <v>125000.0</v>
      </c>
      <c r="O880" s="25">
        <f t="shared" si="242"/>
        <v>0.00352</v>
      </c>
      <c r="P880" s="26">
        <v>-81000.0</v>
      </c>
      <c r="Q880" s="26">
        <f t="shared" si="2"/>
        <v>-91000</v>
      </c>
      <c r="R880" s="20"/>
      <c r="S880" s="20"/>
      <c r="T880" s="20"/>
      <c r="U880" s="20"/>
      <c r="V880" s="20"/>
    </row>
    <row r="881" ht="12.75" customHeight="1">
      <c r="A881" s="33" t="s">
        <v>223</v>
      </c>
      <c r="B881" s="21" t="s">
        <v>10</v>
      </c>
      <c r="C881" s="39">
        <v>69.0</v>
      </c>
      <c r="D881" s="21" t="s">
        <v>3357</v>
      </c>
      <c r="E881" s="21" t="s">
        <v>11</v>
      </c>
      <c r="F881" s="35"/>
      <c r="G881" s="21"/>
      <c r="H881" s="21"/>
      <c r="I881" s="21"/>
      <c r="J881" s="21" t="s">
        <v>2699</v>
      </c>
      <c r="K881" s="21" t="s">
        <v>1368</v>
      </c>
      <c r="L881" s="41">
        <v>44000.0</v>
      </c>
      <c r="M881" s="20"/>
      <c r="N881" s="24">
        <v>54000.0</v>
      </c>
      <c r="O881" s="25">
        <f t="shared" si="242"/>
        <v>0.008148148148</v>
      </c>
      <c r="P881" s="26">
        <v>-10000.0</v>
      </c>
      <c r="Q881" s="26">
        <f t="shared" si="2"/>
        <v>-20000</v>
      </c>
      <c r="R881" s="20"/>
      <c r="S881" s="20"/>
      <c r="T881" s="20"/>
      <c r="U881" s="20"/>
      <c r="V881" s="20"/>
    </row>
    <row r="882" ht="12.75" customHeight="1">
      <c r="A882" s="18" t="s">
        <v>225</v>
      </c>
      <c r="B882" s="21" t="s">
        <v>17</v>
      </c>
      <c r="C882" s="39">
        <v>746.0</v>
      </c>
      <c r="D882" s="21" t="s">
        <v>3358</v>
      </c>
      <c r="E882" s="21" t="s">
        <v>11</v>
      </c>
      <c r="F882" s="21" t="s">
        <v>717</v>
      </c>
      <c r="G882" s="21" t="s">
        <v>3359</v>
      </c>
      <c r="H882" s="20"/>
      <c r="I882" s="20"/>
      <c r="J882" s="21" t="s">
        <v>2354</v>
      </c>
      <c r="K882" s="21" t="s">
        <v>2505</v>
      </c>
      <c r="L882" s="40">
        <v>44000.0</v>
      </c>
      <c r="M882" s="36"/>
      <c r="N882" s="26">
        <v>27500.0</v>
      </c>
      <c r="O882" s="20"/>
      <c r="P882" s="26">
        <f>sum(L882-N882)</f>
        <v>16500</v>
      </c>
      <c r="Q882" s="26">
        <f t="shared" si="2"/>
        <v>6500</v>
      </c>
      <c r="R882" s="20"/>
      <c r="S882" s="20"/>
      <c r="T882" s="20"/>
      <c r="U882" s="20"/>
      <c r="V882" s="20"/>
    </row>
    <row r="883" ht="12.75" customHeight="1">
      <c r="A883" s="18" t="s">
        <v>111</v>
      </c>
      <c r="B883" s="21" t="s">
        <v>10</v>
      </c>
      <c r="C883" s="39">
        <v>280.0</v>
      </c>
      <c r="D883" s="21" t="s">
        <v>3360</v>
      </c>
      <c r="E883" s="21" t="s">
        <v>13</v>
      </c>
      <c r="F883" s="20"/>
      <c r="G883" s="20"/>
      <c r="H883" s="20"/>
      <c r="I883" s="20"/>
      <c r="J883" s="21" t="s">
        <v>771</v>
      </c>
      <c r="K883" s="21" t="s">
        <v>2440</v>
      </c>
      <c r="L883" s="22">
        <v>45000.0</v>
      </c>
      <c r="M883" s="36"/>
      <c r="N883" s="24">
        <v>25000.0</v>
      </c>
      <c r="O883" s="25">
        <f t="shared" ref="O883:O888" si="243">sum(L883/N883/100)</f>
        <v>0.018</v>
      </c>
      <c r="P883" s="26">
        <v>15000.0</v>
      </c>
      <c r="Q883" s="26">
        <f t="shared" si="2"/>
        <v>10000</v>
      </c>
      <c r="R883" s="20"/>
      <c r="S883" s="20"/>
      <c r="T883" s="20"/>
      <c r="U883" s="20"/>
      <c r="V883" s="20"/>
    </row>
    <row r="884" ht="12.75" customHeight="1">
      <c r="A884" s="17" t="s">
        <v>137</v>
      </c>
      <c r="B884" s="18" t="s">
        <v>12</v>
      </c>
      <c r="C884" s="19" t="s">
        <v>3361</v>
      </c>
      <c r="D884" s="20" t="s">
        <v>3362</v>
      </c>
      <c r="E884" s="21" t="s">
        <v>13</v>
      </c>
      <c r="F884" s="20" t="s">
        <v>311</v>
      </c>
      <c r="G884" s="20" t="s">
        <v>3363</v>
      </c>
      <c r="H884" s="20" t="s">
        <v>141</v>
      </c>
      <c r="I884" s="20" t="s">
        <v>459</v>
      </c>
      <c r="J884" s="20" t="s">
        <v>1003</v>
      </c>
      <c r="K884" s="20" t="s">
        <v>533</v>
      </c>
      <c r="L884" s="22">
        <v>45000.0</v>
      </c>
      <c r="M884" s="28">
        <v>5000.0</v>
      </c>
      <c r="N884" s="24">
        <v>5000.0</v>
      </c>
      <c r="O884" s="25">
        <f t="shared" si="243"/>
        <v>0.09</v>
      </c>
      <c r="P884" s="26">
        <f t="shared" ref="P884:P885" si="244">sum(L884-N884)</f>
        <v>40000</v>
      </c>
      <c r="Q884" s="26">
        <f t="shared" si="2"/>
        <v>30000</v>
      </c>
      <c r="R884" s="20"/>
      <c r="S884" s="20"/>
      <c r="T884" s="20"/>
      <c r="U884" s="20"/>
      <c r="V884" s="20"/>
    </row>
    <row r="885" ht="12.75" customHeight="1">
      <c r="A885" s="17" t="s">
        <v>145</v>
      </c>
      <c r="B885" s="18" t="s">
        <v>12</v>
      </c>
      <c r="C885" s="19" t="s">
        <v>3364</v>
      </c>
      <c r="D885" s="20" t="s">
        <v>3365</v>
      </c>
      <c r="E885" s="21" t="s">
        <v>11</v>
      </c>
      <c r="F885" s="20" t="s">
        <v>311</v>
      </c>
      <c r="G885" s="20" t="s">
        <v>3366</v>
      </c>
      <c r="H885" s="20" t="s">
        <v>459</v>
      </c>
      <c r="I885" s="20" t="s">
        <v>185</v>
      </c>
      <c r="J885" s="20" t="s">
        <v>705</v>
      </c>
      <c r="K885" s="20" t="s">
        <v>1177</v>
      </c>
      <c r="L885" s="22">
        <v>45000.0</v>
      </c>
      <c r="M885" s="28">
        <v>9500.0</v>
      </c>
      <c r="N885" s="24">
        <v>9500.0</v>
      </c>
      <c r="O885" s="25">
        <f t="shared" si="243"/>
        <v>0.04736842105</v>
      </c>
      <c r="P885" s="26">
        <f t="shared" si="244"/>
        <v>35500</v>
      </c>
      <c r="Q885" s="26">
        <f t="shared" si="2"/>
        <v>25500</v>
      </c>
      <c r="R885" s="20"/>
      <c r="S885" s="20"/>
      <c r="T885" s="20"/>
      <c r="U885" s="20"/>
      <c r="V885" s="20"/>
    </row>
    <row r="886" ht="12.75" customHeight="1">
      <c r="A886" s="33" t="s">
        <v>147</v>
      </c>
      <c r="B886" s="21" t="s">
        <v>17</v>
      </c>
      <c r="C886" s="34">
        <v>523.0</v>
      </c>
      <c r="D886" s="20" t="s">
        <v>3367</v>
      </c>
      <c r="E886" s="21" t="s">
        <v>11</v>
      </c>
      <c r="F886" s="35" t="s">
        <v>2242</v>
      </c>
      <c r="G886" s="35" t="s">
        <v>3368</v>
      </c>
      <c r="H886" s="20"/>
      <c r="I886" s="20"/>
      <c r="J886" s="35" t="s">
        <v>1032</v>
      </c>
      <c r="K886" s="35" t="s">
        <v>2195</v>
      </c>
      <c r="L886" s="22">
        <v>45000.0</v>
      </c>
      <c r="M886" s="36"/>
      <c r="N886" s="24">
        <v>18000.0</v>
      </c>
      <c r="O886" s="25">
        <f t="shared" si="243"/>
        <v>0.025</v>
      </c>
      <c r="P886" s="26">
        <v>3000.0</v>
      </c>
      <c r="Q886" s="26">
        <f t="shared" si="2"/>
        <v>17000</v>
      </c>
      <c r="R886" s="20"/>
      <c r="S886" s="20"/>
      <c r="T886" s="20"/>
      <c r="U886" s="20"/>
      <c r="V886" s="20"/>
    </row>
    <row r="887" ht="12.75" customHeight="1">
      <c r="A887" s="18" t="s">
        <v>161</v>
      </c>
      <c r="B887" s="21" t="s">
        <v>10</v>
      </c>
      <c r="C887" s="39">
        <v>463.0</v>
      </c>
      <c r="D887" s="21" t="s">
        <v>3369</v>
      </c>
      <c r="E887" s="21" t="s">
        <v>13</v>
      </c>
      <c r="F887" s="20"/>
      <c r="G887" s="20"/>
      <c r="H887" s="20"/>
      <c r="I887" s="20"/>
      <c r="J887" s="21" t="s">
        <v>1675</v>
      </c>
      <c r="K887" s="21" t="s">
        <v>3370</v>
      </c>
      <c r="L887" s="22">
        <v>45000.0</v>
      </c>
      <c r="M887" s="36"/>
      <c r="N887" s="26">
        <v>125000.0</v>
      </c>
      <c r="O887" s="25">
        <f t="shared" si="243"/>
        <v>0.0036</v>
      </c>
      <c r="P887" s="26">
        <v>-80000.0</v>
      </c>
      <c r="Q887" s="26">
        <f t="shared" si="2"/>
        <v>-90000</v>
      </c>
      <c r="R887" s="20"/>
      <c r="S887" s="20"/>
      <c r="T887" s="20"/>
      <c r="U887" s="20"/>
      <c r="V887" s="20"/>
    </row>
    <row r="888" ht="12.75" customHeight="1">
      <c r="A888" s="17" t="s">
        <v>163</v>
      </c>
      <c r="B888" s="18" t="s">
        <v>14</v>
      </c>
      <c r="C888" s="19" t="s">
        <v>3371</v>
      </c>
      <c r="D888" s="20" t="s">
        <v>3372</v>
      </c>
      <c r="E888" s="21" t="s">
        <v>11</v>
      </c>
      <c r="F888" s="20" t="s">
        <v>311</v>
      </c>
      <c r="G888" s="20" t="s">
        <v>3373</v>
      </c>
      <c r="H888" s="20" t="s">
        <v>161</v>
      </c>
      <c r="I888" s="20" t="s">
        <v>1624</v>
      </c>
      <c r="J888" s="20" t="s">
        <v>2153</v>
      </c>
      <c r="K888" s="20" t="s">
        <v>3374</v>
      </c>
      <c r="L888" s="22">
        <v>45000.0</v>
      </c>
      <c r="M888" s="23" t="s">
        <v>540</v>
      </c>
      <c r="N888" s="24">
        <v>10200.0</v>
      </c>
      <c r="O888" s="25">
        <f t="shared" si="243"/>
        <v>0.04411764706</v>
      </c>
      <c r="P888" s="26">
        <f t="shared" ref="P888:P889" si="245">sum(L888-N888)</f>
        <v>34800</v>
      </c>
      <c r="Q888" s="26">
        <f t="shared" si="2"/>
        <v>24800</v>
      </c>
      <c r="R888" s="20"/>
      <c r="S888" s="20"/>
      <c r="T888" s="20"/>
      <c r="U888" s="20"/>
      <c r="V888" s="20"/>
    </row>
    <row r="889" ht="12.75" customHeight="1">
      <c r="A889" s="18" t="s">
        <v>177</v>
      </c>
      <c r="B889" s="21" t="s">
        <v>17</v>
      </c>
      <c r="C889" s="21">
        <v>910.0</v>
      </c>
      <c r="D889" s="20" t="str">
        <f>CONCATENATE(A889," x ", G889)</f>
        <v>Mohaather (GB) x Pamushana (IRE)</v>
      </c>
      <c r="E889" s="21" t="s">
        <v>13</v>
      </c>
      <c r="F889" s="21" t="s">
        <v>717</v>
      </c>
      <c r="G889" s="21" t="s">
        <v>3375</v>
      </c>
      <c r="H889" s="20"/>
      <c r="I889" s="20"/>
      <c r="J889" s="21" t="s">
        <v>1023</v>
      </c>
      <c r="K889" s="21" t="s">
        <v>1836</v>
      </c>
      <c r="L889" s="37">
        <v>45000.0</v>
      </c>
      <c r="M889" s="20"/>
      <c r="N889" s="24">
        <v>50000.0</v>
      </c>
      <c r="O889" s="25"/>
      <c r="P889" s="26">
        <f t="shared" si="245"/>
        <v>-5000</v>
      </c>
      <c r="Q889" s="26">
        <f t="shared" si="2"/>
        <v>-15000</v>
      </c>
      <c r="R889" s="20"/>
      <c r="S889" s="20"/>
      <c r="T889" s="20"/>
      <c r="U889" s="20"/>
      <c r="V889" s="20"/>
    </row>
    <row r="890" ht="12.75" customHeight="1">
      <c r="A890" s="33" t="s">
        <v>181</v>
      </c>
      <c r="B890" s="21" t="s">
        <v>17</v>
      </c>
      <c r="C890" s="34">
        <v>723.0</v>
      </c>
      <c r="D890" s="20" t="s">
        <v>3376</v>
      </c>
      <c r="E890" s="21" t="s">
        <v>11</v>
      </c>
      <c r="F890" s="35" t="s">
        <v>358</v>
      </c>
      <c r="G890" s="35">
        <v>2023.0</v>
      </c>
      <c r="H890" s="20"/>
      <c r="I890" s="20"/>
      <c r="J890" s="35" t="s">
        <v>1129</v>
      </c>
      <c r="K890" s="35" t="s">
        <v>3377</v>
      </c>
      <c r="L890" s="22">
        <v>45000.0</v>
      </c>
      <c r="M890" s="36"/>
      <c r="N890" s="26">
        <v>75000.0</v>
      </c>
      <c r="O890" s="25">
        <f t="shared" ref="O890:O903" si="246">sum(L890/N890/100)</f>
        <v>0.006</v>
      </c>
      <c r="P890" s="26">
        <v>3000.0</v>
      </c>
      <c r="Q890" s="26">
        <f t="shared" si="2"/>
        <v>-40000</v>
      </c>
      <c r="R890" s="20"/>
      <c r="S890" s="20"/>
      <c r="T890" s="20"/>
      <c r="U890" s="20"/>
      <c r="V890" s="20"/>
    </row>
    <row r="891" ht="12.75" customHeight="1">
      <c r="A891" s="18" t="s">
        <v>227</v>
      </c>
      <c r="B891" s="21" t="s">
        <v>10</v>
      </c>
      <c r="C891" s="39">
        <v>374.0</v>
      </c>
      <c r="D891" s="21" t="s">
        <v>3378</v>
      </c>
      <c r="E891" s="21" t="s">
        <v>13</v>
      </c>
      <c r="F891" s="20"/>
      <c r="G891" s="20"/>
      <c r="H891" s="20"/>
      <c r="I891" s="20"/>
      <c r="J891" s="21" t="s">
        <v>3379</v>
      </c>
      <c r="K891" s="21" t="s">
        <v>3380</v>
      </c>
      <c r="L891" s="22">
        <v>45000.0</v>
      </c>
      <c r="M891" s="36"/>
      <c r="N891" s="24">
        <v>200000.0</v>
      </c>
      <c r="O891" s="25">
        <f t="shared" si="246"/>
        <v>0.00225</v>
      </c>
      <c r="P891" s="26">
        <v>17500.0</v>
      </c>
      <c r="Q891" s="26">
        <f t="shared" si="2"/>
        <v>-165000</v>
      </c>
      <c r="R891" s="20"/>
      <c r="S891" s="20"/>
      <c r="T891" s="20"/>
      <c r="U891" s="20"/>
      <c r="V891" s="20"/>
    </row>
    <row r="892" ht="12.75" customHeight="1">
      <c r="A892" s="18" t="s">
        <v>231</v>
      </c>
      <c r="B892" s="21" t="s">
        <v>10</v>
      </c>
      <c r="C892" s="39">
        <v>491.0</v>
      </c>
      <c r="D892" s="21" t="s">
        <v>3381</v>
      </c>
      <c r="E892" s="21" t="s">
        <v>11</v>
      </c>
      <c r="F892" s="20"/>
      <c r="G892" s="20"/>
      <c r="H892" s="20"/>
      <c r="I892" s="20"/>
      <c r="J892" s="21" t="s">
        <v>624</v>
      </c>
      <c r="K892" s="21" t="s">
        <v>3382</v>
      </c>
      <c r="L892" s="22">
        <v>45000.0</v>
      </c>
      <c r="M892" s="36"/>
      <c r="N892" s="26">
        <v>10200.0</v>
      </c>
      <c r="O892" s="25">
        <f t="shared" si="246"/>
        <v>0.04411764706</v>
      </c>
      <c r="P892" s="26">
        <v>34800.0</v>
      </c>
      <c r="Q892" s="26">
        <f t="shared" si="2"/>
        <v>24800</v>
      </c>
      <c r="R892" s="20"/>
      <c r="S892" s="20"/>
      <c r="T892" s="20"/>
      <c r="U892" s="20"/>
      <c r="V892" s="20"/>
    </row>
    <row r="893" ht="12.75" customHeight="1">
      <c r="A893" s="17" t="s">
        <v>235</v>
      </c>
      <c r="B893" s="18" t="s">
        <v>14</v>
      </c>
      <c r="C893" s="19" t="s">
        <v>3383</v>
      </c>
      <c r="D893" s="20" t="s">
        <v>3384</v>
      </c>
      <c r="E893" s="21" t="s">
        <v>13</v>
      </c>
      <c r="F893" s="20" t="s">
        <v>358</v>
      </c>
      <c r="G893" s="20" t="s">
        <v>3385</v>
      </c>
      <c r="H893" s="20" t="s">
        <v>328</v>
      </c>
      <c r="I893" s="20" t="s">
        <v>550</v>
      </c>
      <c r="J893" s="20" t="s">
        <v>2153</v>
      </c>
      <c r="K893" s="20" t="s">
        <v>3083</v>
      </c>
      <c r="L893" s="22">
        <v>45000.0</v>
      </c>
      <c r="M893" s="28">
        <v>16000.0</v>
      </c>
      <c r="N893" s="24">
        <v>16000.0</v>
      </c>
      <c r="O893" s="25">
        <f t="shared" si="246"/>
        <v>0.028125</v>
      </c>
      <c r="P893" s="26">
        <f t="shared" ref="P893:P899" si="247">sum(L893-N893)</f>
        <v>29000</v>
      </c>
      <c r="Q893" s="26">
        <f t="shared" si="2"/>
        <v>19000</v>
      </c>
      <c r="R893" s="20"/>
      <c r="S893" s="20"/>
      <c r="T893" s="20"/>
      <c r="U893" s="20"/>
      <c r="V893" s="20"/>
    </row>
    <row r="894" ht="12.75" customHeight="1">
      <c r="A894" s="17" t="s">
        <v>239</v>
      </c>
      <c r="B894" s="18" t="s">
        <v>12</v>
      </c>
      <c r="C894" s="19" t="s">
        <v>3386</v>
      </c>
      <c r="D894" s="20" t="s">
        <v>3387</v>
      </c>
      <c r="E894" s="21" t="s">
        <v>13</v>
      </c>
      <c r="F894" s="20" t="s">
        <v>311</v>
      </c>
      <c r="G894" s="20" t="s">
        <v>3388</v>
      </c>
      <c r="H894" s="20" t="s">
        <v>347</v>
      </c>
      <c r="I894" s="20" t="s">
        <v>353</v>
      </c>
      <c r="J894" s="20" t="s">
        <v>407</v>
      </c>
      <c r="K894" s="20" t="s">
        <v>3389</v>
      </c>
      <c r="L894" s="22">
        <v>45000.0</v>
      </c>
      <c r="M894" s="28">
        <v>10000.0</v>
      </c>
      <c r="N894" s="24">
        <v>10000.0</v>
      </c>
      <c r="O894" s="25">
        <f t="shared" si="246"/>
        <v>0.045</v>
      </c>
      <c r="P894" s="26">
        <f t="shared" si="247"/>
        <v>35000</v>
      </c>
      <c r="Q894" s="26">
        <f t="shared" si="2"/>
        <v>25000</v>
      </c>
      <c r="R894" s="20"/>
      <c r="S894" s="20"/>
      <c r="T894" s="20"/>
      <c r="U894" s="20"/>
      <c r="V894" s="20"/>
    </row>
    <row r="895" ht="12.75" customHeight="1">
      <c r="A895" s="17" t="s">
        <v>241</v>
      </c>
      <c r="B895" s="18" t="s">
        <v>14</v>
      </c>
      <c r="C895" s="19" t="s">
        <v>3390</v>
      </c>
      <c r="D895" s="20" t="s">
        <v>3391</v>
      </c>
      <c r="E895" s="21" t="s">
        <v>13</v>
      </c>
      <c r="F895" s="20" t="s">
        <v>311</v>
      </c>
      <c r="G895" s="20" t="s">
        <v>3392</v>
      </c>
      <c r="H895" s="20" t="s">
        <v>2687</v>
      </c>
      <c r="I895" s="20" t="s">
        <v>3393</v>
      </c>
      <c r="J895" s="20" t="s">
        <v>705</v>
      </c>
      <c r="K895" s="20" t="s">
        <v>2382</v>
      </c>
      <c r="L895" s="22">
        <v>45000.0</v>
      </c>
      <c r="M895" s="28">
        <v>45000.0</v>
      </c>
      <c r="N895" s="24">
        <v>45000.0</v>
      </c>
      <c r="O895" s="25">
        <f t="shared" si="246"/>
        <v>0.01</v>
      </c>
      <c r="P895" s="26">
        <f t="shared" si="247"/>
        <v>0</v>
      </c>
      <c r="Q895" s="26">
        <f t="shared" si="2"/>
        <v>-10000</v>
      </c>
      <c r="R895" s="20"/>
      <c r="S895" s="20"/>
      <c r="T895" s="20"/>
      <c r="U895" s="20"/>
      <c r="V895" s="20"/>
    </row>
    <row r="896" ht="12.75" customHeight="1">
      <c r="A896" s="17" t="s">
        <v>241</v>
      </c>
      <c r="B896" s="18" t="s">
        <v>12</v>
      </c>
      <c r="C896" s="19" t="s">
        <v>3394</v>
      </c>
      <c r="D896" s="20" t="s">
        <v>3395</v>
      </c>
      <c r="E896" s="21" t="s">
        <v>11</v>
      </c>
      <c r="F896" s="20" t="s">
        <v>358</v>
      </c>
      <c r="G896" s="20" t="s">
        <v>3396</v>
      </c>
      <c r="H896" s="20" t="s">
        <v>2687</v>
      </c>
      <c r="I896" s="20" t="s">
        <v>3397</v>
      </c>
      <c r="J896" s="20" t="s">
        <v>705</v>
      </c>
      <c r="K896" s="20" t="s">
        <v>1368</v>
      </c>
      <c r="L896" s="22">
        <v>45000.0</v>
      </c>
      <c r="M896" s="28">
        <v>45000.0</v>
      </c>
      <c r="N896" s="24">
        <v>45000.0</v>
      </c>
      <c r="O896" s="25">
        <f t="shared" si="246"/>
        <v>0.01</v>
      </c>
      <c r="P896" s="26">
        <f t="shared" si="247"/>
        <v>0</v>
      </c>
      <c r="Q896" s="26">
        <f t="shared" si="2"/>
        <v>-10000</v>
      </c>
      <c r="R896" s="20"/>
      <c r="S896" s="20"/>
      <c r="T896" s="20"/>
      <c r="U896" s="20"/>
      <c r="V896" s="20"/>
    </row>
    <row r="897" ht="12.75" customHeight="1">
      <c r="A897" s="17" t="s">
        <v>245</v>
      </c>
      <c r="B897" s="18" t="s">
        <v>14</v>
      </c>
      <c r="C897" s="19" t="s">
        <v>3398</v>
      </c>
      <c r="D897" s="20" t="s">
        <v>3399</v>
      </c>
      <c r="E897" s="21" t="s">
        <v>13</v>
      </c>
      <c r="F897" s="20" t="s">
        <v>311</v>
      </c>
      <c r="G897" s="20" t="s">
        <v>3400</v>
      </c>
      <c r="H897" s="20" t="s">
        <v>173</v>
      </c>
      <c r="I897" s="20" t="s">
        <v>227</v>
      </c>
      <c r="J897" s="20" t="s">
        <v>1279</v>
      </c>
      <c r="K897" s="20" t="s">
        <v>2586</v>
      </c>
      <c r="L897" s="22">
        <v>45000.0</v>
      </c>
      <c r="M897" s="21">
        <v>12500.0</v>
      </c>
      <c r="N897" s="24">
        <v>12500.0</v>
      </c>
      <c r="O897" s="25">
        <f t="shared" si="246"/>
        <v>0.036</v>
      </c>
      <c r="P897" s="26">
        <f t="shared" si="247"/>
        <v>32500</v>
      </c>
      <c r="Q897" s="26">
        <f t="shared" si="2"/>
        <v>22500</v>
      </c>
      <c r="R897" s="20"/>
      <c r="S897" s="20"/>
      <c r="T897" s="20"/>
      <c r="U897" s="20"/>
      <c r="V897" s="20"/>
    </row>
    <row r="898" ht="12.75" customHeight="1">
      <c r="A898" s="17" t="s">
        <v>43</v>
      </c>
      <c r="B898" s="18" t="s">
        <v>12</v>
      </c>
      <c r="C898" s="19" t="s">
        <v>3401</v>
      </c>
      <c r="D898" s="20" t="s">
        <v>3402</v>
      </c>
      <c r="E898" s="21" t="s">
        <v>11</v>
      </c>
      <c r="F898" s="20" t="s">
        <v>311</v>
      </c>
      <c r="G898" s="20" t="s">
        <v>3403</v>
      </c>
      <c r="H898" s="20" t="s">
        <v>597</v>
      </c>
      <c r="I898" s="20" t="s">
        <v>189</v>
      </c>
      <c r="J898" s="20" t="s">
        <v>757</v>
      </c>
      <c r="K898" s="20" t="s">
        <v>1388</v>
      </c>
      <c r="L898" s="22">
        <v>46000.0</v>
      </c>
      <c r="M898" s="28">
        <v>60000.0</v>
      </c>
      <c r="N898" s="24">
        <v>60000.0</v>
      </c>
      <c r="O898" s="25">
        <f t="shared" si="246"/>
        <v>0.007666666667</v>
      </c>
      <c r="P898" s="26">
        <f t="shared" si="247"/>
        <v>-14000</v>
      </c>
      <c r="Q898" s="26">
        <f t="shared" si="2"/>
        <v>-24000</v>
      </c>
      <c r="R898" s="20"/>
      <c r="S898" s="20"/>
      <c r="T898" s="20"/>
      <c r="U898" s="20"/>
      <c r="V898" s="20"/>
    </row>
    <row r="899" ht="12.75" customHeight="1">
      <c r="A899" s="17" t="s">
        <v>201</v>
      </c>
      <c r="B899" s="18" t="s">
        <v>14</v>
      </c>
      <c r="C899" s="19" t="s">
        <v>3404</v>
      </c>
      <c r="D899" s="20" t="s">
        <v>3405</v>
      </c>
      <c r="E899" s="21" t="s">
        <v>11</v>
      </c>
      <c r="F899" s="20" t="s">
        <v>311</v>
      </c>
      <c r="G899" s="20" t="s">
        <v>3406</v>
      </c>
      <c r="H899" s="20" t="s">
        <v>141</v>
      </c>
      <c r="I899" s="20" t="s">
        <v>83</v>
      </c>
      <c r="J899" s="20" t="s">
        <v>454</v>
      </c>
      <c r="K899" s="20" t="s">
        <v>1061</v>
      </c>
      <c r="L899" s="22">
        <v>46000.0</v>
      </c>
      <c r="M899" s="29">
        <v>12500.0</v>
      </c>
      <c r="N899" s="26">
        <v>12500.0</v>
      </c>
      <c r="O899" s="25">
        <f t="shared" si="246"/>
        <v>0.0368</v>
      </c>
      <c r="P899" s="26">
        <f t="shared" si="247"/>
        <v>33500</v>
      </c>
      <c r="Q899" s="26">
        <f t="shared" si="2"/>
        <v>23500</v>
      </c>
      <c r="R899" s="20"/>
      <c r="S899" s="20"/>
      <c r="T899" s="20"/>
      <c r="U899" s="20"/>
      <c r="V899" s="20"/>
    </row>
    <row r="900" ht="12.75" customHeight="1">
      <c r="A900" s="33" t="s">
        <v>16</v>
      </c>
      <c r="B900" s="21" t="s">
        <v>10</v>
      </c>
      <c r="C900" s="39">
        <v>163.0</v>
      </c>
      <c r="D900" s="21" t="s">
        <v>3407</v>
      </c>
      <c r="E900" s="21" t="s">
        <v>13</v>
      </c>
      <c r="F900" s="35"/>
      <c r="G900" s="21"/>
      <c r="H900" s="21"/>
      <c r="I900" s="21"/>
      <c r="J900" s="21" t="s">
        <v>1032</v>
      </c>
      <c r="K900" s="21" t="s">
        <v>3408</v>
      </c>
      <c r="L900" s="41">
        <v>47000.0</v>
      </c>
      <c r="M900" s="20"/>
      <c r="N900" s="26">
        <v>25000.0</v>
      </c>
      <c r="O900" s="25">
        <f t="shared" si="246"/>
        <v>0.0188</v>
      </c>
      <c r="P900" s="26">
        <v>42000.0</v>
      </c>
      <c r="Q900" s="26">
        <f t="shared" si="2"/>
        <v>12000</v>
      </c>
      <c r="R900" s="20"/>
      <c r="S900" s="20"/>
      <c r="T900" s="20"/>
      <c r="U900" s="20"/>
      <c r="V900" s="20"/>
    </row>
    <row r="901" ht="12.75" customHeight="1">
      <c r="A901" s="33" t="s">
        <v>53</v>
      </c>
      <c r="B901" s="21" t="s">
        <v>10</v>
      </c>
      <c r="C901" s="40">
        <v>236.0</v>
      </c>
      <c r="D901" s="21" t="s">
        <v>3409</v>
      </c>
      <c r="E901" s="21" t="s">
        <v>11</v>
      </c>
      <c r="F901" s="35"/>
      <c r="G901" s="21"/>
      <c r="H901" s="21"/>
      <c r="I901" s="21"/>
      <c r="J901" s="21" t="s">
        <v>1023</v>
      </c>
      <c r="K901" s="21" t="s">
        <v>3410</v>
      </c>
      <c r="L901" s="41">
        <v>47000.0</v>
      </c>
      <c r="M901" s="36"/>
      <c r="N901" s="24">
        <v>12500.0</v>
      </c>
      <c r="O901" s="25">
        <f t="shared" si="246"/>
        <v>0.0376</v>
      </c>
      <c r="P901" s="26">
        <v>34500.0</v>
      </c>
      <c r="Q901" s="26">
        <f t="shared" si="2"/>
        <v>24500</v>
      </c>
      <c r="R901" s="20"/>
      <c r="S901" s="20"/>
      <c r="T901" s="20"/>
      <c r="U901" s="20"/>
      <c r="V901" s="20"/>
    </row>
    <row r="902" ht="12.75" customHeight="1">
      <c r="A902" s="18" t="s">
        <v>65</v>
      </c>
      <c r="B902" s="21" t="s">
        <v>10</v>
      </c>
      <c r="C902" s="39">
        <v>405.0</v>
      </c>
      <c r="D902" s="21" t="s">
        <v>3411</v>
      </c>
      <c r="E902" s="21" t="s">
        <v>13</v>
      </c>
      <c r="F902" s="20"/>
      <c r="G902" s="20"/>
      <c r="H902" s="20"/>
      <c r="I902" s="20"/>
      <c r="J902" s="21" t="s">
        <v>1039</v>
      </c>
      <c r="K902" s="21" t="s">
        <v>3412</v>
      </c>
      <c r="L902" s="22">
        <v>47000.0</v>
      </c>
      <c r="M902" s="36"/>
      <c r="N902" s="26">
        <v>30000.0</v>
      </c>
      <c r="O902" s="25">
        <f t="shared" si="246"/>
        <v>0.01566666667</v>
      </c>
      <c r="P902" s="26">
        <v>17000.0</v>
      </c>
      <c r="Q902" s="26">
        <f t="shared" si="2"/>
        <v>7000</v>
      </c>
      <c r="R902" s="20"/>
      <c r="S902" s="20"/>
      <c r="T902" s="20"/>
      <c r="U902" s="20"/>
      <c r="V902" s="20"/>
    </row>
    <row r="903" ht="12.75" customHeight="1">
      <c r="A903" s="17" t="s">
        <v>191</v>
      </c>
      <c r="B903" s="18" t="s">
        <v>12</v>
      </c>
      <c r="C903" s="19" t="s">
        <v>3413</v>
      </c>
      <c r="D903" s="20" t="s">
        <v>3414</v>
      </c>
      <c r="E903" s="21" t="s">
        <v>11</v>
      </c>
      <c r="F903" s="20" t="s">
        <v>311</v>
      </c>
      <c r="G903" s="20" t="s">
        <v>3415</v>
      </c>
      <c r="H903" s="20" t="s">
        <v>153</v>
      </c>
      <c r="I903" s="20" t="s">
        <v>1446</v>
      </c>
      <c r="J903" s="20" t="s">
        <v>705</v>
      </c>
      <c r="K903" s="20" t="s">
        <v>3416</v>
      </c>
      <c r="L903" s="22">
        <v>47000.0</v>
      </c>
      <c r="M903" s="27">
        <v>45000.0</v>
      </c>
      <c r="N903" s="24">
        <v>54000.0</v>
      </c>
      <c r="O903" s="25">
        <f t="shared" si="246"/>
        <v>0.008703703704</v>
      </c>
      <c r="P903" s="26">
        <f t="shared" ref="P903:P904" si="248">sum(L903-N903)</f>
        <v>-7000</v>
      </c>
      <c r="Q903" s="26">
        <f t="shared" si="2"/>
        <v>-17000</v>
      </c>
      <c r="R903" s="20"/>
      <c r="S903" s="20"/>
      <c r="T903" s="20"/>
      <c r="U903" s="20"/>
      <c r="V903" s="20"/>
    </row>
    <row r="904" ht="12.75" customHeight="1">
      <c r="A904" s="18" t="s">
        <v>213</v>
      </c>
      <c r="B904" s="21" t="s">
        <v>17</v>
      </c>
      <c r="C904" s="21">
        <v>920.0</v>
      </c>
      <c r="D904" s="20" t="str">
        <f>CONCATENATE(A904," x ", G904)</f>
        <v>Saxon Warrior (JPN) x Pleasantry (GB)</v>
      </c>
      <c r="E904" s="21" t="s">
        <v>13</v>
      </c>
      <c r="F904" s="21" t="s">
        <v>717</v>
      </c>
      <c r="G904" s="21" t="s">
        <v>3417</v>
      </c>
      <c r="H904" s="20"/>
      <c r="I904" s="20"/>
      <c r="J904" s="21" t="s">
        <v>525</v>
      </c>
      <c r="K904" s="21" t="s">
        <v>1519</v>
      </c>
      <c r="L904" s="37">
        <v>47000.0</v>
      </c>
      <c r="M904" s="20"/>
      <c r="N904" s="24">
        <v>25000.0</v>
      </c>
      <c r="O904" s="25"/>
      <c r="P904" s="26">
        <f t="shared" si="248"/>
        <v>22000</v>
      </c>
      <c r="Q904" s="26">
        <f t="shared" si="2"/>
        <v>12000</v>
      </c>
      <c r="R904" s="20"/>
      <c r="S904" s="20"/>
      <c r="T904" s="20"/>
      <c r="U904" s="20"/>
      <c r="V904" s="20"/>
    </row>
    <row r="905" ht="12.75" customHeight="1">
      <c r="A905" s="33" t="s">
        <v>219</v>
      </c>
      <c r="B905" s="21" t="s">
        <v>17</v>
      </c>
      <c r="C905" s="34">
        <v>596.0</v>
      </c>
      <c r="D905" s="20" t="s">
        <v>3418</v>
      </c>
      <c r="E905" s="21" t="s">
        <v>11</v>
      </c>
      <c r="F905" s="35" t="s">
        <v>721</v>
      </c>
      <c r="G905" s="35" t="s">
        <v>3419</v>
      </c>
      <c r="H905" s="20"/>
      <c r="I905" s="20"/>
      <c r="J905" s="35" t="s">
        <v>3420</v>
      </c>
      <c r="K905" s="35" t="s">
        <v>1061</v>
      </c>
      <c r="L905" s="22">
        <v>47000.0</v>
      </c>
      <c r="M905" s="36"/>
      <c r="N905" s="26">
        <v>7200.0</v>
      </c>
      <c r="O905" s="25">
        <f t="shared" ref="O905:O912" si="249">sum(L905/N905/100)</f>
        <v>0.06527777778</v>
      </c>
      <c r="P905" s="26">
        <v>3000.0</v>
      </c>
      <c r="Q905" s="26">
        <f t="shared" si="2"/>
        <v>29800</v>
      </c>
      <c r="R905" s="20"/>
      <c r="S905" s="20"/>
      <c r="T905" s="20"/>
      <c r="U905" s="20"/>
      <c r="V905" s="20"/>
    </row>
    <row r="906" ht="12.75" customHeight="1">
      <c r="A906" s="17" t="s">
        <v>261</v>
      </c>
      <c r="B906" s="18" t="s">
        <v>14</v>
      </c>
      <c r="C906" s="19" t="s">
        <v>3421</v>
      </c>
      <c r="D906" s="20" t="s">
        <v>3422</v>
      </c>
      <c r="E906" s="21" t="s">
        <v>13</v>
      </c>
      <c r="F906" s="20" t="s">
        <v>311</v>
      </c>
      <c r="G906" s="20" t="s">
        <v>3423</v>
      </c>
      <c r="H906" s="20" t="s">
        <v>328</v>
      </c>
      <c r="I906" s="20" t="s">
        <v>388</v>
      </c>
      <c r="J906" s="20" t="s">
        <v>705</v>
      </c>
      <c r="K906" s="20" t="s">
        <v>1388</v>
      </c>
      <c r="L906" s="22">
        <v>47000.0</v>
      </c>
      <c r="M906" s="23" t="s">
        <v>2154</v>
      </c>
      <c r="N906" s="24">
        <v>78000.0</v>
      </c>
      <c r="O906" s="25">
        <f t="shared" si="249"/>
        <v>0.006025641026</v>
      </c>
      <c r="P906" s="26">
        <f t="shared" ref="P906:P910" si="250">sum(L906-N906)</f>
        <v>-31000</v>
      </c>
      <c r="Q906" s="26">
        <f t="shared" si="2"/>
        <v>-41000</v>
      </c>
      <c r="R906" s="20"/>
      <c r="S906" s="20"/>
      <c r="T906" s="20"/>
      <c r="U906" s="20"/>
      <c r="V906" s="20"/>
    </row>
    <row r="907" ht="12.75" customHeight="1">
      <c r="A907" s="17" t="s">
        <v>47</v>
      </c>
      <c r="B907" s="18" t="s">
        <v>14</v>
      </c>
      <c r="C907" s="19" t="s">
        <v>3424</v>
      </c>
      <c r="D907" s="20" t="s">
        <v>3425</v>
      </c>
      <c r="E907" s="21" t="s">
        <v>13</v>
      </c>
      <c r="F907" s="20" t="s">
        <v>311</v>
      </c>
      <c r="G907" s="20" t="s">
        <v>3426</v>
      </c>
      <c r="H907" s="20" t="s">
        <v>393</v>
      </c>
      <c r="I907" s="20" t="s">
        <v>3427</v>
      </c>
      <c r="J907" s="20" t="s">
        <v>2955</v>
      </c>
      <c r="K907" s="20" t="s">
        <v>694</v>
      </c>
      <c r="L907" s="22">
        <v>48000.0</v>
      </c>
      <c r="M907" s="28">
        <v>7500.0</v>
      </c>
      <c r="N907" s="26">
        <v>7500.0</v>
      </c>
      <c r="O907" s="25">
        <f t="shared" si="249"/>
        <v>0.064</v>
      </c>
      <c r="P907" s="26">
        <f t="shared" si="250"/>
        <v>40500</v>
      </c>
      <c r="Q907" s="26">
        <f t="shared" si="2"/>
        <v>30500</v>
      </c>
      <c r="R907" s="20"/>
      <c r="S907" s="20"/>
      <c r="T907" s="20"/>
      <c r="U907" s="20"/>
      <c r="V907" s="20"/>
    </row>
    <row r="908" ht="12.75" customHeight="1">
      <c r="A908" s="17" t="s">
        <v>67</v>
      </c>
      <c r="B908" s="18" t="s">
        <v>14</v>
      </c>
      <c r="C908" s="19" t="s">
        <v>3428</v>
      </c>
      <c r="D908" s="20" t="s">
        <v>3429</v>
      </c>
      <c r="E908" s="21" t="s">
        <v>11</v>
      </c>
      <c r="F908" s="20" t="s">
        <v>358</v>
      </c>
      <c r="G908" s="20" t="s">
        <v>3430</v>
      </c>
      <c r="H908" s="20" t="s">
        <v>393</v>
      </c>
      <c r="I908" s="20" t="s">
        <v>16</v>
      </c>
      <c r="J908" s="20" t="s">
        <v>348</v>
      </c>
      <c r="K908" s="20" t="s">
        <v>1061</v>
      </c>
      <c r="L908" s="22">
        <v>48000.0</v>
      </c>
      <c r="M908" s="28">
        <v>12500.0</v>
      </c>
      <c r="N908" s="24">
        <v>12500.0</v>
      </c>
      <c r="O908" s="25">
        <f t="shared" si="249"/>
        <v>0.0384</v>
      </c>
      <c r="P908" s="26">
        <f t="shared" si="250"/>
        <v>35500</v>
      </c>
      <c r="Q908" s="26">
        <f t="shared" si="2"/>
        <v>25500</v>
      </c>
      <c r="R908" s="20"/>
      <c r="S908" s="20"/>
      <c r="T908" s="20"/>
      <c r="U908" s="20"/>
      <c r="V908" s="20"/>
    </row>
    <row r="909" ht="12.75" customHeight="1">
      <c r="A909" s="17" t="s">
        <v>67</v>
      </c>
      <c r="B909" s="18" t="s">
        <v>14</v>
      </c>
      <c r="C909" s="19" t="s">
        <v>3431</v>
      </c>
      <c r="D909" s="20" t="s">
        <v>3432</v>
      </c>
      <c r="E909" s="21" t="s">
        <v>13</v>
      </c>
      <c r="F909" s="20" t="s">
        <v>311</v>
      </c>
      <c r="G909" s="20" t="s">
        <v>3433</v>
      </c>
      <c r="H909" s="20" t="s">
        <v>393</v>
      </c>
      <c r="I909" s="20" t="s">
        <v>1559</v>
      </c>
      <c r="J909" s="20" t="s">
        <v>865</v>
      </c>
      <c r="K909" s="20" t="s">
        <v>757</v>
      </c>
      <c r="L909" s="22">
        <v>48000.0</v>
      </c>
      <c r="M909" s="28">
        <v>12500.0</v>
      </c>
      <c r="N909" s="24">
        <v>12500.0</v>
      </c>
      <c r="O909" s="25">
        <f t="shared" si="249"/>
        <v>0.0384</v>
      </c>
      <c r="P909" s="26">
        <f t="shared" si="250"/>
        <v>35500</v>
      </c>
      <c r="Q909" s="26">
        <f t="shared" si="2"/>
        <v>25500</v>
      </c>
      <c r="R909" s="20"/>
      <c r="S909" s="20"/>
      <c r="T909" s="20"/>
      <c r="U909" s="20"/>
      <c r="V909" s="20"/>
    </row>
    <row r="910" ht="12.75" customHeight="1">
      <c r="A910" s="17" t="s">
        <v>67</v>
      </c>
      <c r="B910" s="18" t="s">
        <v>12</v>
      </c>
      <c r="C910" s="19" t="s">
        <v>3434</v>
      </c>
      <c r="D910" s="20" t="s">
        <v>3435</v>
      </c>
      <c r="E910" s="21" t="s">
        <v>11</v>
      </c>
      <c r="F910" s="20" t="s">
        <v>358</v>
      </c>
      <c r="G910" s="20" t="s">
        <v>3436</v>
      </c>
      <c r="H910" s="20" t="s">
        <v>393</v>
      </c>
      <c r="I910" s="20" t="s">
        <v>75</v>
      </c>
      <c r="J910" s="20" t="s">
        <v>968</v>
      </c>
      <c r="K910" s="20" t="s">
        <v>3076</v>
      </c>
      <c r="L910" s="22">
        <v>48000.0</v>
      </c>
      <c r="M910" s="28">
        <v>12500.0</v>
      </c>
      <c r="N910" s="24">
        <v>12500.0</v>
      </c>
      <c r="O910" s="25">
        <f t="shared" si="249"/>
        <v>0.0384</v>
      </c>
      <c r="P910" s="26">
        <f t="shared" si="250"/>
        <v>35500</v>
      </c>
      <c r="Q910" s="26">
        <f t="shared" si="2"/>
        <v>25500</v>
      </c>
      <c r="R910" s="20"/>
      <c r="S910" s="20"/>
      <c r="T910" s="20"/>
      <c r="U910" s="20"/>
      <c r="V910" s="20"/>
    </row>
    <row r="911" ht="12.75" customHeight="1">
      <c r="A911" s="33" t="s">
        <v>75</v>
      </c>
      <c r="B911" s="18" t="s">
        <v>17</v>
      </c>
      <c r="C911" s="34">
        <v>518.0</v>
      </c>
      <c r="D911" s="20" t="s">
        <v>3437</v>
      </c>
      <c r="E911" s="21" t="s">
        <v>11</v>
      </c>
      <c r="F911" s="35" t="s">
        <v>721</v>
      </c>
      <c r="G911" s="35" t="s">
        <v>3438</v>
      </c>
      <c r="H911" s="20"/>
      <c r="I911" s="20"/>
      <c r="J911" s="35" t="s">
        <v>1250</v>
      </c>
      <c r="K911" s="35" t="s">
        <v>2732</v>
      </c>
      <c r="L911" s="22">
        <v>48000.0</v>
      </c>
      <c r="M911" s="36"/>
      <c r="N911" s="26">
        <v>60000.0</v>
      </c>
      <c r="O911" s="25">
        <f t="shared" si="249"/>
        <v>0.008</v>
      </c>
      <c r="P911" s="26">
        <v>3000.0</v>
      </c>
      <c r="Q911" s="26">
        <f t="shared" si="2"/>
        <v>-22000</v>
      </c>
      <c r="R911" s="20"/>
      <c r="S911" s="20"/>
      <c r="T911" s="20"/>
      <c r="U911" s="20"/>
      <c r="V911" s="20"/>
    </row>
    <row r="912" ht="12.75" customHeight="1">
      <c r="A912" s="17" t="s">
        <v>181</v>
      </c>
      <c r="B912" s="18" t="s">
        <v>14</v>
      </c>
      <c r="C912" s="19" t="s">
        <v>3439</v>
      </c>
      <c r="D912" s="20" t="s">
        <v>3440</v>
      </c>
      <c r="E912" s="21" t="s">
        <v>11</v>
      </c>
      <c r="F912" s="20" t="s">
        <v>358</v>
      </c>
      <c r="G912" s="20" t="s">
        <v>3441</v>
      </c>
      <c r="H912" s="20" t="s">
        <v>328</v>
      </c>
      <c r="I912" s="20" t="s">
        <v>3442</v>
      </c>
      <c r="J912" s="20" t="s">
        <v>1675</v>
      </c>
      <c r="K912" s="20" t="s">
        <v>3443</v>
      </c>
      <c r="L912" s="22">
        <v>48000.0</v>
      </c>
      <c r="M912" s="28">
        <v>75000.0</v>
      </c>
      <c r="N912" s="24">
        <v>75000.0</v>
      </c>
      <c r="O912" s="25">
        <f t="shared" si="249"/>
        <v>0.0064</v>
      </c>
      <c r="P912" s="26">
        <f t="shared" ref="P912:P914" si="251">sum(L912-N912)</f>
        <v>-27000</v>
      </c>
      <c r="Q912" s="26">
        <f t="shared" si="2"/>
        <v>-37000</v>
      </c>
      <c r="R912" s="20"/>
      <c r="S912" s="20"/>
      <c r="T912" s="20"/>
      <c r="U912" s="20"/>
      <c r="V912" s="20"/>
    </row>
    <row r="913" ht="12.75" customHeight="1">
      <c r="A913" s="18" t="s">
        <v>189</v>
      </c>
      <c r="B913" s="21" t="s">
        <v>17</v>
      </c>
      <c r="C913" s="39">
        <v>776.0</v>
      </c>
      <c r="D913" s="21" t="s">
        <v>3444</v>
      </c>
      <c r="E913" s="21" t="s">
        <v>11</v>
      </c>
      <c r="F913" s="21" t="s">
        <v>311</v>
      </c>
      <c r="G913" s="21" t="s">
        <v>3445</v>
      </c>
      <c r="H913" s="20"/>
      <c r="I913" s="20"/>
      <c r="J913" s="21" t="s">
        <v>1514</v>
      </c>
      <c r="K913" s="21" t="s">
        <v>1515</v>
      </c>
      <c r="L913" s="40">
        <v>48000.0</v>
      </c>
      <c r="M913" s="36"/>
      <c r="N913" s="26">
        <v>18000.0</v>
      </c>
      <c r="O913" s="20"/>
      <c r="P913" s="26">
        <f t="shared" si="251"/>
        <v>30000</v>
      </c>
      <c r="Q913" s="26">
        <f t="shared" si="2"/>
        <v>20000</v>
      </c>
      <c r="R913" s="20"/>
      <c r="S913" s="20"/>
      <c r="T913" s="20"/>
      <c r="U913" s="20"/>
      <c r="V913" s="20"/>
    </row>
    <row r="914" ht="12.75" customHeight="1">
      <c r="A914" s="17" t="s">
        <v>225</v>
      </c>
      <c r="B914" s="18" t="s">
        <v>14</v>
      </c>
      <c r="C914" s="19" t="s">
        <v>3446</v>
      </c>
      <c r="D914" s="20" t="s">
        <v>3447</v>
      </c>
      <c r="E914" s="21" t="s">
        <v>13</v>
      </c>
      <c r="F914" s="20" t="s">
        <v>311</v>
      </c>
      <c r="G914" s="20" t="s">
        <v>3448</v>
      </c>
      <c r="H914" s="20" t="s">
        <v>327</v>
      </c>
      <c r="I914" s="20" t="s">
        <v>131</v>
      </c>
      <c r="J914" s="20" t="s">
        <v>407</v>
      </c>
      <c r="K914" s="20" t="s">
        <v>3092</v>
      </c>
      <c r="L914" s="22">
        <v>48000.0</v>
      </c>
      <c r="M914" s="28">
        <v>27500.0</v>
      </c>
      <c r="N914" s="24">
        <v>27500.0</v>
      </c>
      <c r="O914" s="25">
        <f t="shared" ref="O914:O926" si="252">sum(L914/N914/100)</f>
        <v>0.01745454545</v>
      </c>
      <c r="P914" s="26">
        <f t="shared" si="251"/>
        <v>20500</v>
      </c>
      <c r="Q914" s="26">
        <f t="shared" si="2"/>
        <v>10500</v>
      </c>
      <c r="R914" s="20"/>
      <c r="S914" s="20"/>
      <c r="T914" s="20"/>
      <c r="U914" s="20"/>
      <c r="V914" s="20"/>
    </row>
    <row r="915" ht="12.75" customHeight="1">
      <c r="A915" s="33" t="s">
        <v>241</v>
      </c>
      <c r="B915" s="21" t="s">
        <v>10</v>
      </c>
      <c r="C915" s="39">
        <v>143.0</v>
      </c>
      <c r="D915" s="21" t="s">
        <v>3449</v>
      </c>
      <c r="E915" s="21" t="s">
        <v>13</v>
      </c>
      <c r="F915" s="35"/>
      <c r="G915" s="21"/>
      <c r="H915" s="21"/>
      <c r="I915" s="21"/>
      <c r="J915" s="21" t="s">
        <v>1023</v>
      </c>
      <c r="K915" s="21" t="s">
        <v>3450</v>
      </c>
      <c r="L915" s="41">
        <v>48000.0</v>
      </c>
      <c r="M915" s="20"/>
      <c r="N915" s="24">
        <v>45000.0</v>
      </c>
      <c r="O915" s="25">
        <f t="shared" si="252"/>
        <v>0.01066666667</v>
      </c>
      <c r="P915" s="26">
        <v>3000.0</v>
      </c>
      <c r="Q915" s="26">
        <f t="shared" si="2"/>
        <v>-7000</v>
      </c>
      <c r="R915" s="20"/>
      <c r="S915" s="20"/>
      <c r="T915" s="20"/>
      <c r="U915" s="20"/>
      <c r="V915" s="20"/>
    </row>
    <row r="916" ht="12.75" customHeight="1">
      <c r="A916" s="33" t="s">
        <v>241</v>
      </c>
      <c r="B916" s="21" t="s">
        <v>10</v>
      </c>
      <c r="C916" s="39">
        <v>256.0</v>
      </c>
      <c r="D916" s="21" t="s">
        <v>3451</v>
      </c>
      <c r="E916" s="21" t="s">
        <v>13</v>
      </c>
      <c r="F916" s="35"/>
      <c r="G916" s="21"/>
      <c r="H916" s="21"/>
      <c r="I916" s="21"/>
      <c r="J916" s="21" t="s">
        <v>1045</v>
      </c>
      <c r="K916" s="21" t="s">
        <v>3452</v>
      </c>
      <c r="L916" s="41">
        <v>48000.0</v>
      </c>
      <c r="M916" s="36"/>
      <c r="N916" s="24">
        <v>45000.0</v>
      </c>
      <c r="O916" s="25">
        <f t="shared" si="252"/>
        <v>0.01066666667</v>
      </c>
      <c r="P916" s="26">
        <v>3000.0</v>
      </c>
      <c r="Q916" s="26">
        <f t="shared" si="2"/>
        <v>-7000</v>
      </c>
      <c r="R916" s="20"/>
      <c r="S916" s="20"/>
      <c r="T916" s="20"/>
      <c r="U916" s="20"/>
      <c r="V916" s="20"/>
    </row>
    <row r="917" ht="12.75" customHeight="1">
      <c r="A917" s="18" t="s">
        <v>249</v>
      </c>
      <c r="B917" s="21" t="s">
        <v>10</v>
      </c>
      <c r="C917" s="39">
        <v>329.0</v>
      </c>
      <c r="D917" s="21" t="s">
        <v>3453</v>
      </c>
      <c r="E917" s="21" t="s">
        <v>11</v>
      </c>
      <c r="F917" s="20"/>
      <c r="G917" s="20"/>
      <c r="H917" s="20"/>
      <c r="I917" s="20"/>
      <c r="J917" s="21" t="s">
        <v>1599</v>
      </c>
      <c r="K917" s="21" t="s">
        <v>797</v>
      </c>
      <c r="L917" s="22">
        <v>48000.0</v>
      </c>
      <c r="M917" s="36"/>
      <c r="N917" s="26">
        <v>17500.0</v>
      </c>
      <c r="O917" s="25">
        <f t="shared" si="252"/>
        <v>0.02742857143</v>
      </c>
      <c r="P917" s="26">
        <v>30500.0</v>
      </c>
      <c r="Q917" s="26">
        <f t="shared" si="2"/>
        <v>20500</v>
      </c>
      <c r="R917" s="20"/>
      <c r="S917" s="20"/>
      <c r="T917" s="20"/>
      <c r="U917" s="20"/>
      <c r="V917" s="20"/>
    </row>
    <row r="918" ht="12.75" customHeight="1">
      <c r="A918" s="18" t="s">
        <v>285</v>
      </c>
      <c r="B918" s="21" t="s">
        <v>10</v>
      </c>
      <c r="C918" s="39">
        <v>305.0</v>
      </c>
      <c r="D918" s="21" t="s">
        <v>3454</v>
      </c>
      <c r="E918" s="21" t="s">
        <v>11</v>
      </c>
      <c r="F918" s="20"/>
      <c r="G918" s="20"/>
      <c r="H918" s="20"/>
      <c r="I918" s="20"/>
      <c r="J918" s="21" t="s">
        <v>1760</v>
      </c>
      <c r="K918" s="21" t="s">
        <v>3455</v>
      </c>
      <c r="L918" s="22">
        <v>48000.0</v>
      </c>
      <c r="M918" s="36"/>
      <c r="N918" s="26">
        <v>200000.0</v>
      </c>
      <c r="O918" s="25">
        <f t="shared" si="252"/>
        <v>0.0024</v>
      </c>
      <c r="P918" s="26">
        <v>-152000.0</v>
      </c>
      <c r="Q918" s="26">
        <f t="shared" si="2"/>
        <v>-162000</v>
      </c>
      <c r="R918" s="20"/>
      <c r="S918" s="20"/>
      <c r="T918" s="20"/>
      <c r="U918" s="20"/>
      <c r="V918" s="20"/>
    </row>
    <row r="919" ht="12.75" customHeight="1">
      <c r="A919" s="33" t="s">
        <v>9</v>
      </c>
      <c r="B919" s="21" t="s">
        <v>10</v>
      </c>
      <c r="C919" s="39">
        <v>207.0</v>
      </c>
      <c r="D919" s="21" t="s">
        <v>3456</v>
      </c>
      <c r="E919" s="21" t="s">
        <v>11</v>
      </c>
      <c r="F919" s="35"/>
      <c r="G919" s="21"/>
      <c r="H919" s="21"/>
      <c r="I919" s="21"/>
      <c r="J919" s="21" t="s">
        <v>2328</v>
      </c>
      <c r="K919" s="21" t="s">
        <v>1859</v>
      </c>
      <c r="L919" s="41">
        <v>50000.0</v>
      </c>
      <c r="M919" s="20"/>
      <c r="N919" s="24">
        <v>6000.0</v>
      </c>
      <c r="O919" s="25">
        <f t="shared" si="252"/>
        <v>0.08333333333</v>
      </c>
      <c r="P919" s="26">
        <v>44000.0</v>
      </c>
      <c r="Q919" s="26">
        <f t="shared" si="2"/>
        <v>34000</v>
      </c>
      <c r="R919" s="20"/>
      <c r="S919" s="20"/>
      <c r="T919" s="20"/>
      <c r="U919" s="20"/>
      <c r="V919" s="20"/>
    </row>
    <row r="920" ht="12.75" customHeight="1">
      <c r="A920" s="17" t="s">
        <v>39</v>
      </c>
      <c r="B920" s="18" t="s">
        <v>14</v>
      </c>
      <c r="C920" s="19" t="s">
        <v>3457</v>
      </c>
      <c r="D920" s="20" t="s">
        <v>3458</v>
      </c>
      <c r="E920" s="21" t="s">
        <v>11</v>
      </c>
      <c r="F920" s="20" t="s">
        <v>311</v>
      </c>
      <c r="G920" s="20" t="s">
        <v>3459</v>
      </c>
      <c r="H920" s="20" t="s">
        <v>537</v>
      </c>
      <c r="I920" s="20" t="s">
        <v>2083</v>
      </c>
      <c r="J920" s="20" t="s">
        <v>586</v>
      </c>
      <c r="K920" s="20" t="s">
        <v>1890</v>
      </c>
      <c r="L920" s="22">
        <v>50000.0</v>
      </c>
      <c r="M920" s="23" t="s">
        <v>443</v>
      </c>
      <c r="N920" s="24">
        <v>12000.0</v>
      </c>
      <c r="O920" s="25">
        <f t="shared" si="252"/>
        <v>0.04166666667</v>
      </c>
      <c r="P920" s="26">
        <f>sum(L920-N920)</f>
        <v>38000</v>
      </c>
      <c r="Q920" s="26">
        <f t="shared" si="2"/>
        <v>28000</v>
      </c>
      <c r="R920" s="20"/>
      <c r="S920" s="20"/>
      <c r="T920" s="20"/>
      <c r="U920" s="20"/>
      <c r="V920" s="20"/>
    </row>
    <row r="921" ht="12.75" customHeight="1">
      <c r="A921" s="33" t="s">
        <v>55</v>
      </c>
      <c r="B921" s="21" t="s">
        <v>10</v>
      </c>
      <c r="C921" s="39">
        <v>93.0</v>
      </c>
      <c r="D921" s="21" t="s">
        <v>3460</v>
      </c>
      <c r="E921" s="21" t="s">
        <v>11</v>
      </c>
      <c r="F921" s="35"/>
      <c r="G921" s="21"/>
      <c r="H921" s="21"/>
      <c r="I921" s="21"/>
      <c r="J921" s="21" t="s">
        <v>705</v>
      </c>
      <c r="K921" s="21" t="s">
        <v>1368</v>
      </c>
      <c r="L921" s="41">
        <v>50000.0</v>
      </c>
      <c r="M921" s="20"/>
      <c r="N921" s="24">
        <v>50000.0</v>
      </c>
      <c r="O921" s="25">
        <f t="shared" si="252"/>
        <v>0.01</v>
      </c>
      <c r="P921" s="26">
        <v>0.0</v>
      </c>
      <c r="Q921" s="26">
        <f t="shared" si="2"/>
        <v>-10000</v>
      </c>
      <c r="R921" s="20"/>
      <c r="S921" s="20"/>
      <c r="T921" s="20"/>
      <c r="U921" s="20"/>
      <c r="V921" s="20"/>
    </row>
    <row r="922" ht="12.75" customHeight="1">
      <c r="A922" s="33" t="s">
        <v>69</v>
      </c>
      <c r="B922" s="21" t="s">
        <v>17</v>
      </c>
      <c r="C922" s="34">
        <v>650.0</v>
      </c>
      <c r="D922" s="20" t="s">
        <v>3461</v>
      </c>
      <c r="E922" s="21" t="s">
        <v>11</v>
      </c>
      <c r="F922" s="35" t="s">
        <v>311</v>
      </c>
      <c r="G922" s="35" t="s">
        <v>3462</v>
      </c>
      <c r="H922" s="20"/>
      <c r="I922" s="20"/>
      <c r="J922" s="35" t="s">
        <v>1193</v>
      </c>
      <c r="K922" s="35" t="s">
        <v>3463</v>
      </c>
      <c r="L922" s="22">
        <v>50000.0</v>
      </c>
      <c r="M922" s="36"/>
      <c r="N922" s="26">
        <v>5500.0</v>
      </c>
      <c r="O922" s="25">
        <f t="shared" si="252"/>
        <v>0.09090909091</v>
      </c>
      <c r="P922" s="26">
        <v>3000.0</v>
      </c>
      <c r="Q922" s="26">
        <f t="shared" si="2"/>
        <v>34500</v>
      </c>
      <c r="R922" s="20"/>
      <c r="S922" s="20"/>
      <c r="T922" s="20"/>
      <c r="U922" s="20"/>
      <c r="V922" s="20"/>
    </row>
    <row r="923" ht="12.75" customHeight="1">
      <c r="A923" s="18" t="s">
        <v>73</v>
      </c>
      <c r="B923" s="21" t="s">
        <v>17</v>
      </c>
      <c r="C923" s="39">
        <v>303.0</v>
      </c>
      <c r="D923" s="21" t="s">
        <v>3464</v>
      </c>
      <c r="E923" s="21" t="s">
        <v>13</v>
      </c>
      <c r="F923" s="20"/>
      <c r="G923" s="20"/>
      <c r="H923" s="20"/>
      <c r="I923" s="20"/>
      <c r="J923" s="21" t="s">
        <v>354</v>
      </c>
      <c r="K923" s="21" t="s">
        <v>2974</v>
      </c>
      <c r="L923" s="22">
        <v>50000.0</v>
      </c>
      <c r="M923" s="36"/>
      <c r="N923" s="26">
        <v>10000.0</v>
      </c>
      <c r="O923" s="25">
        <f t="shared" si="252"/>
        <v>0.05</v>
      </c>
      <c r="P923" s="26">
        <v>40000.0</v>
      </c>
      <c r="Q923" s="26">
        <f t="shared" si="2"/>
        <v>30000</v>
      </c>
      <c r="R923" s="20"/>
      <c r="S923" s="20"/>
      <c r="T923" s="20"/>
      <c r="U923" s="20"/>
      <c r="V923" s="20"/>
    </row>
    <row r="924" ht="12.75" customHeight="1">
      <c r="A924" s="33" t="s">
        <v>75</v>
      </c>
      <c r="B924" s="21" t="s">
        <v>10</v>
      </c>
      <c r="C924" s="39">
        <v>252.0</v>
      </c>
      <c r="D924" s="21" t="s">
        <v>3465</v>
      </c>
      <c r="E924" s="21" t="s">
        <v>13</v>
      </c>
      <c r="F924" s="35"/>
      <c r="G924" s="21"/>
      <c r="H924" s="21"/>
      <c r="I924" s="21"/>
      <c r="J924" s="21" t="s">
        <v>1250</v>
      </c>
      <c r="K924" s="21" t="s">
        <v>1484</v>
      </c>
      <c r="L924" s="41">
        <v>50000.0</v>
      </c>
      <c r="M924" s="36"/>
      <c r="N924" s="24">
        <v>60000.0</v>
      </c>
      <c r="O924" s="25">
        <f t="shared" si="252"/>
        <v>0.008333333333</v>
      </c>
      <c r="P924" s="26">
        <v>-10000.0</v>
      </c>
      <c r="Q924" s="26">
        <f t="shared" si="2"/>
        <v>-20000</v>
      </c>
      <c r="R924" s="20"/>
      <c r="S924" s="20"/>
      <c r="T924" s="20"/>
      <c r="U924" s="20"/>
      <c r="V924" s="20"/>
    </row>
    <row r="925" ht="12.75" customHeight="1">
      <c r="A925" s="33" t="s">
        <v>107</v>
      </c>
      <c r="B925" s="21" t="s">
        <v>17</v>
      </c>
      <c r="C925" s="34">
        <v>635.0</v>
      </c>
      <c r="D925" s="20" t="s">
        <v>3466</v>
      </c>
      <c r="E925" s="21" t="s">
        <v>11</v>
      </c>
      <c r="F925" s="35" t="s">
        <v>721</v>
      </c>
      <c r="G925" s="35" t="s">
        <v>3467</v>
      </c>
      <c r="H925" s="20"/>
      <c r="I925" s="20"/>
      <c r="J925" s="35" t="s">
        <v>1852</v>
      </c>
      <c r="K925" s="35" t="s">
        <v>2440</v>
      </c>
      <c r="L925" s="22">
        <v>50000.0</v>
      </c>
      <c r="M925" s="36"/>
      <c r="N925" s="26">
        <v>7000.0</v>
      </c>
      <c r="O925" s="25">
        <f t="shared" si="252"/>
        <v>0.07142857143</v>
      </c>
      <c r="P925" s="26">
        <v>3000.0</v>
      </c>
      <c r="Q925" s="26">
        <f t="shared" si="2"/>
        <v>33000</v>
      </c>
      <c r="R925" s="20"/>
      <c r="S925" s="20"/>
      <c r="T925" s="20"/>
      <c r="U925" s="20"/>
      <c r="V925" s="20"/>
    </row>
    <row r="926" ht="12.75" customHeight="1">
      <c r="A926" s="33" t="s">
        <v>111</v>
      </c>
      <c r="B926" s="21" t="s">
        <v>10</v>
      </c>
      <c r="C926" s="39">
        <v>80.0</v>
      </c>
      <c r="D926" s="21" t="s">
        <v>3468</v>
      </c>
      <c r="E926" s="21" t="s">
        <v>11</v>
      </c>
      <c r="F926" s="35"/>
      <c r="G926" s="21"/>
      <c r="H926" s="21"/>
      <c r="I926" s="21"/>
      <c r="J926" s="21" t="s">
        <v>1250</v>
      </c>
      <c r="K926" s="21" t="s">
        <v>2195</v>
      </c>
      <c r="L926" s="41">
        <v>50000.0</v>
      </c>
      <c r="M926" s="20"/>
      <c r="N926" s="24">
        <v>25000.0</v>
      </c>
      <c r="O926" s="25">
        <f t="shared" si="252"/>
        <v>0.02</v>
      </c>
      <c r="P926" s="26">
        <v>25000.0</v>
      </c>
      <c r="Q926" s="26">
        <f t="shared" si="2"/>
        <v>15000</v>
      </c>
      <c r="R926" s="20"/>
      <c r="S926" s="20"/>
      <c r="T926" s="20"/>
      <c r="U926" s="20"/>
      <c r="V926" s="20"/>
    </row>
    <row r="927" ht="12.75" customHeight="1">
      <c r="A927" s="18" t="s">
        <v>113</v>
      </c>
      <c r="B927" s="21" t="s">
        <v>17</v>
      </c>
      <c r="C927" s="21">
        <v>783.0</v>
      </c>
      <c r="D927" s="20" t="str">
        <f>CONCATENATE(A927," x ", G927)</f>
        <v>Gleneagles (IRE) x Huamulan (FR)</v>
      </c>
      <c r="E927" s="21" t="s">
        <v>11</v>
      </c>
      <c r="F927" s="21" t="s">
        <v>717</v>
      </c>
      <c r="G927" s="21" t="s">
        <v>3469</v>
      </c>
      <c r="H927" s="20"/>
      <c r="I927" s="20"/>
      <c r="J927" s="21" t="s">
        <v>2354</v>
      </c>
      <c r="K927" s="21" t="s">
        <v>1802</v>
      </c>
      <c r="L927" s="37">
        <v>50000.0</v>
      </c>
      <c r="M927" s="20"/>
      <c r="N927" s="26">
        <f>VLOOKUP(A927,'Sale Lots'!$A$2:$N$1084,14)</f>
        <v>30000</v>
      </c>
      <c r="O927" s="25"/>
      <c r="P927" s="26">
        <f t="shared" ref="P927:P930" si="253">sum(L927-N927)</f>
        <v>20000</v>
      </c>
      <c r="Q927" s="26">
        <f t="shared" si="2"/>
        <v>10000</v>
      </c>
      <c r="R927" s="20"/>
      <c r="S927" s="20"/>
      <c r="T927" s="20"/>
      <c r="U927" s="20"/>
      <c r="V927" s="20"/>
    </row>
    <row r="928" ht="12.75" customHeight="1">
      <c r="A928" s="17" t="s">
        <v>139</v>
      </c>
      <c r="B928" s="18" t="s">
        <v>12</v>
      </c>
      <c r="C928" s="19" t="s">
        <v>3470</v>
      </c>
      <c r="D928" s="20" t="s">
        <v>3471</v>
      </c>
      <c r="E928" s="21" t="s">
        <v>13</v>
      </c>
      <c r="F928" s="20" t="s">
        <v>311</v>
      </c>
      <c r="G928" s="20" t="s">
        <v>3472</v>
      </c>
      <c r="H928" s="20" t="s">
        <v>141</v>
      </c>
      <c r="I928" s="20" t="s">
        <v>3473</v>
      </c>
      <c r="J928" s="20" t="s">
        <v>963</v>
      </c>
      <c r="K928" s="20" t="s">
        <v>3474</v>
      </c>
      <c r="L928" s="22">
        <v>50000.0</v>
      </c>
      <c r="M928" s="28">
        <v>5000.0</v>
      </c>
      <c r="N928" s="24">
        <v>5000.0</v>
      </c>
      <c r="O928" s="25">
        <f t="shared" ref="O928:O949" si="254">sum(L928/N928/100)</f>
        <v>0.1</v>
      </c>
      <c r="P928" s="26">
        <f t="shared" si="253"/>
        <v>45000</v>
      </c>
      <c r="Q928" s="26">
        <f t="shared" si="2"/>
        <v>35000</v>
      </c>
      <c r="R928" s="20"/>
      <c r="S928" s="20"/>
      <c r="T928" s="20"/>
      <c r="U928" s="20"/>
      <c r="V928" s="20"/>
    </row>
    <row r="929" ht="12.75" customHeight="1">
      <c r="A929" s="17" t="s">
        <v>147</v>
      </c>
      <c r="B929" s="18" t="s">
        <v>12</v>
      </c>
      <c r="C929" s="19" t="s">
        <v>3475</v>
      </c>
      <c r="D929" s="20" t="s">
        <v>3476</v>
      </c>
      <c r="E929" s="21" t="s">
        <v>11</v>
      </c>
      <c r="F929" s="20" t="s">
        <v>311</v>
      </c>
      <c r="G929" s="20" t="s">
        <v>3477</v>
      </c>
      <c r="H929" s="20" t="s">
        <v>891</v>
      </c>
      <c r="I929" s="20" t="s">
        <v>617</v>
      </c>
      <c r="J929" s="20" t="s">
        <v>418</v>
      </c>
      <c r="K929" s="20" t="s">
        <v>3478</v>
      </c>
      <c r="L929" s="22">
        <v>50000.0</v>
      </c>
      <c r="M929" s="23" t="s">
        <v>1620</v>
      </c>
      <c r="N929" s="24">
        <v>18000.0</v>
      </c>
      <c r="O929" s="25">
        <f t="shared" si="254"/>
        <v>0.02777777778</v>
      </c>
      <c r="P929" s="26">
        <f t="shared" si="253"/>
        <v>32000</v>
      </c>
      <c r="Q929" s="26">
        <f t="shared" si="2"/>
        <v>22000</v>
      </c>
      <c r="R929" s="20"/>
      <c r="S929" s="20"/>
      <c r="T929" s="20"/>
      <c r="U929" s="20"/>
      <c r="V929" s="20"/>
    </row>
    <row r="930" ht="12.75" customHeight="1">
      <c r="A930" s="17" t="s">
        <v>155</v>
      </c>
      <c r="B930" s="18" t="s">
        <v>14</v>
      </c>
      <c r="C930" s="19" t="s">
        <v>3479</v>
      </c>
      <c r="D930" s="20" t="s">
        <v>3480</v>
      </c>
      <c r="E930" s="21" t="s">
        <v>11</v>
      </c>
      <c r="F930" s="20" t="s">
        <v>311</v>
      </c>
      <c r="G930" s="20" t="s">
        <v>3481</v>
      </c>
      <c r="H930" s="20" t="s">
        <v>157</v>
      </c>
      <c r="I930" s="20" t="s">
        <v>3482</v>
      </c>
      <c r="J930" s="20" t="s">
        <v>757</v>
      </c>
      <c r="K930" s="20" t="s">
        <v>3320</v>
      </c>
      <c r="L930" s="22">
        <v>50000.0</v>
      </c>
      <c r="M930" s="28">
        <v>15000.0</v>
      </c>
      <c r="N930" s="24">
        <v>15000.0</v>
      </c>
      <c r="O930" s="25">
        <f t="shared" si="254"/>
        <v>0.03333333333</v>
      </c>
      <c r="P930" s="26">
        <f t="shared" si="253"/>
        <v>35000</v>
      </c>
      <c r="Q930" s="26">
        <f t="shared" si="2"/>
        <v>25000</v>
      </c>
      <c r="R930" s="20"/>
      <c r="S930" s="20"/>
      <c r="T930" s="20"/>
      <c r="U930" s="20"/>
      <c r="V930" s="20"/>
    </row>
    <row r="931" ht="12.75" customHeight="1">
      <c r="A931" s="18" t="s">
        <v>165</v>
      </c>
      <c r="B931" s="21" t="s">
        <v>10</v>
      </c>
      <c r="C931" s="39">
        <v>445.0</v>
      </c>
      <c r="D931" s="21" t="s">
        <v>3483</v>
      </c>
      <c r="E931" s="21" t="s">
        <v>13</v>
      </c>
      <c r="F931" s="20"/>
      <c r="G931" s="20"/>
      <c r="H931" s="20"/>
      <c r="I931" s="20"/>
      <c r="J931" s="21" t="s">
        <v>757</v>
      </c>
      <c r="K931" s="21" t="s">
        <v>802</v>
      </c>
      <c r="L931" s="22">
        <v>50000.0</v>
      </c>
      <c r="M931" s="36"/>
      <c r="N931" s="26">
        <v>12500.0</v>
      </c>
      <c r="O931" s="25">
        <f t="shared" si="254"/>
        <v>0.04</v>
      </c>
      <c r="P931" s="26">
        <v>37500.0</v>
      </c>
      <c r="Q931" s="26">
        <f t="shared" si="2"/>
        <v>27500</v>
      </c>
      <c r="R931" s="20"/>
      <c r="S931" s="20"/>
      <c r="T931" s="20"/>
      <c r="U931" s="20"/>
      <c r="V931" s="20"/>
    </row>
    <row r="932" ht="12.75" customHeight="1">
      <c r="A932" s="18" t="s">
        <v>165</v>
      </c>
      <c r="B932" s="21" t="s">
        <v>10</v>
      </c>
      <c r="C932" s="39">
        <v>327.0</v>
      </c>
      <c r="D932" s="21" t="s">
        <v>3484</v>
      </c>
      <c r="E932" s="21" t="s">
        <v>13</v>
      </c>
      <c r="F932" s="20"/>
      <c r="G932" s="20"/>
      <c r="H932" s="20"/>
      <c r="I932" s="20"/>
      <c r="J932" s="21" t="s">
        <v>3209</v>
      </c>
      <c r="K932" s="21" t="s">
        <v>2440</v>
      </c>
      <c r="L932" s="22">
        <v>50000.0</v>
      </c>
      <c r="M932" s="36"/>
      <c r="N932" s="26">
        <v>12500.0</v>
      </c>
      <c r="O932" s="25">
        <f t="shared" si="254"/>
        <v>0.04</v>
      </c>
      <c r="P932" s="26">
        <v>37500.0</v>
      </c>
      <c r="Q932" s="26">
        <f t="shared" si="2"/>
        <v>27500</v>
      </c>
      <c r="R932" s="20"/>
      <c r="S932" s="20"/>
      <c r="T932" s="20"/>
      <c r="U932" s="20"/>
      <c r="V932" s="20"/>
    </row>
    <row r="933" ht="12.75" customHeight="1">
      <c r="A933" s="17" t="s">
        <v>165</v>
      </c>
      <c r="B933" s="18" t="s">
        <v>12</v>
      </c>
      <c r="C933" s="19" t="s">
        <v>3485</v>
      </c>
      <c r="D933" s="20" t="s">
        <v>3486</v>
      </c>
      <c r="E933" s="21" t="s">
        <v>11</v>
      </c>
      <c r="F933" s="20" t="s">
        <v>311</v>
      </c>
      <c r="G933" s="20" t="s">
        <v>3487</v>
      </c>
      <c r="H933" s="20" t="s">
        <v>161</v>
      </c>
      <c r="I933" s="20" t="s">
        <v>638</v>
      </c>
      <c r="J933" s="20" t="s">
        <v>468</v>
      </c>
      <c r="K933" s="20" t="s">
        <v>1061</v>
      </c>
      <c r="L933" s="22">
        <v>50000.0</v>
      </c>
      <c r="M933" s="28">
        <v>12500.0</v>
      </c>
      <c r="N933" s="24">
        <v>12500.0</v>
      </c>
      <c r="O933" s="25">
        <f t="shared" si="254"/>
        <v>0.04</v>
      </c>
      <c r="P933" s="26">
        <f t="shared" ref="P933:P934" si="255">sum(L933-N933)</f>
        <v>37500</v>
      </c>
      <c r="Q933" s="26">
        <f t="shared" si="2"/>
        <v>27500</v>
      </c>
      <c r="R933" s="20"/>
      <c r="S933" s="20"/>
      <c r="T933" s="20"/>
      <c r="U933" s="20"/>
      <c r="V933" s="20"/>
    </row>
    <row r="934" ht="12.75" customHeight="1">
      <c r="A934" s="17" t="s">
        <v>169</v>
      </c>
      <c r="B934" s="18" t="s">
        <v>14</v>
      </c>
      <c r="C934" s="19" t="s">
        <v>3488</v>
      </c>
      <c r="D934" s="20" t="s">
        <v>3489</v>
      </c>
      <c r="E934" s="21" t="s">
        <v>13</v>
      </c>
      <c r="F934" s="20" t="s">
        <v>311</v>
      </c>
      <c r="G934" s="20" t="s">
        <v>3490</v>
      </c>
      <c r="H934" s="20" t="s">
        <v>466</v>
      </c>
      <c r="I934" s="20" t="s">
        <v>812</v>
      </c>
      <c r="J934" s="20" t="s">
        <v>705</v>
      </c>
      <c r="K934" s="20" t="s">
        <v>3491</v>
      </c>
      <c r="L934" s="22">
        <v>50000.0</v>
      </c>
      <c r="M934" s="28">
        <v>10000.0</v>
      </c>
      <c r="N934" s="24">
        <v>10000.0</v>
      </c>
      <c r="O934" s="25">
        <f t="shared" si="254"/>
        <v>0.05</v>
      </c>
      <c r="P934" s="26">
        <f t="shared" si="255"/>
        <v>40000</v>
      </c>
      <c r="Q934" s="26">
        <f t="shared" si="2"/>
        <v>30000</v>
      </c>
      <c r="R934" s="20"/>
      <c r="S934" s="20"/>
      <c r="T934" s="20"/>
      <c r="U934" s="20"/>
      <c r="V934" s="20"/>
    </row>
    <row r="935" ht="12.75" customHeight="1">
      <c r="A935" s="18" t="s">
        <v>173</v>
      </c>
      <c r="B935" s="21" t="s">
        <v>10</v>
      </c>
      <c r="C935" s="39">
        <v>480.0</v>
      </c>
      <c r="D935" s="21" t="s">
        <v>3492</v>
      </c>
      <c r="E935" s="21" t="s">
        <v>13</v>
      </c>
      <c r="F935" s="20"/>
      <c r="G935" s="20"/>
      <c r="H935" s="20"/>
      <c r="I935" s="20"/>
      <c r="J935" s="21" t="s">
        <v>407</v>
      </c>
      <c r="K935" s="21" t="s">
        <v>788</v>
      </c>
      <c r="L935" s="22">
        <v>50000.0</v>
      </c>
      <c r="M935" s="36"/>
      <c r="N935" s="26">
        <v>50000.0</v>
      </c>
      <c r="O935" s="25">
        <f t="shared" si="254"/>
        <v>0.01</v>
      </c>
      <c r="P935" s="26">
        <v>0.0</v>
      </c>
      <c r="Q935" s="26">
        <f t="shared" si="2"/>
        <v>-10000</v>
      </c>
      <c r="R935" s="20"/>
      <c r="S935" s="20"/>
      <c r="T935" s="20"/>
      <c r="U935" s="20"/>
      <c r="V935" s="20"/>
    </row>
    <row r="936" ht="12.75" customHeight="1">
      <c r="A936" s="18" t="s">
        <v>173</v>
      </c>
      <c r="B936" s="21" t="s">
        <v>10</v>
      </c>
      <c r="C936" s="39">
        <v>423.0</v>
      </c>
      <c r="D936" s="21" t="s">
        <v>3493</v>
      </c>
      <c r="E936" s="21" t="s">
        <v>13</v>
      </c>
      <c r="F936" s="20"/>
      <c r="G936" s="20"/>
      <c r="H936" s="20"/>
      <c r="I936" s="20"/>
      <c r="J936" s="21" t="s">
        <v>2881</v>
      </c>
      <c r="K936" s="21" t="s">
        <v>2115</v>
      </c>
      <c r="L936" s="22">
        <v>50000.0</v>
      </c>
      <c r="M936" s="36"/>
      <c r="N936" s="26">
        <v>50000.0</v>
      </c>
      <c r="O936" s="25">
        <f t="shared" si="254"/>
        <v>0.01</v>
      </c>
      <c r="P936" s="26">
        <v>0.0</v>
      </c>
      <c r="Q936" s="26">
        <f t="shared" si="2"/>
        <v>-10000</v>
      </c>
      <c r="R936" s="20"/>
      <c r="S936" s="20"/>
      <c r="T936" s="20"/>
      <c r="U936" s="20"/>
      <c r="V936" s="20"/>
    </row>
    <row r="937" ht="12.75" customHeight="1">
      <c r="A937" s="17" t="s">
        <v>181</v>
      </c>
      <c r="B937" s="18" t="s">
        <v>14</v>
      </c>
      <c r="C937" s="19" t="s">
        <v>3494</v>
      </c>
      <c r="D937" s="20" t="s">
        <v>3495</v>
      </c>
      <c r="E937" s="21" t="s">
        <v>13</v>
      </c>
      <c r="F937" s="20" t="s">
        <v>311</v>
      </c>
      <c r="G937" s="20" t="s">
        <v>3496</v>
      </c>
      <c r="H937" s="20" t="s">
        <v>328</v>
      </c>
      <c r="I937" s="20" t="s">
        <v>597</v>
      </c>
      <c r="J937" s="20" t="s">
        <v>407</v>
      </c>
      <c r="K937" s="20" t="s">
        <v>1368</v>
      </c>
      <c r="L937" s="22">
        <v>50000.0</v>
      </c>
      <c r="M937" s="28">
        <v>75000.0</v>
      </c>
      <c r="N937" s="24">
        <v>75000.0</v>
      </c>
      <c r="O937" s="25">
        <f t="shared" si="254"/>
        <v>0.006666666667</v>
      </c>
      <c r="P937" s="26">
        <f>sum(L937-N937)</f>
        <v>-25000</v>
      </c>
      <c r="Q937" s="26">
        <f t="shared" si="2"/>
        <v>-35000</v>
      </c>
      <c r="R937" s="20"/>
      <c r="S937" s="20"/>
      <c r="T937" s="20"/>
      <c r="U937" s="20"/>
      <c r="V937" s="20"/>
    </row>
    <row r="938" ht="12.75" customHeight="1">
      <c r="A938" s="33" t="s">
        <v>189</v>
      </c>
      <c r="B938" s="21" t="s">
        <v>10</v>
      </c>
      <c r="C938" s="39">
        <v>103.0</v>
      </c>
      <c r="D938" s="21" t="s">
        <v>3497</v>
      </c>
      <c r="E938" s="21" t="s">
        <v>13</v>
      </c>
      <c r="F938" s="35"/>
      <c r="G938" s="21"/>
      <c r="H938" s="21"/>
      <c r="I938" s="21"/>
      <c r="J938" s="21" t="s">
        <v>1548</v>
      </c>
      <c r="K938" s="21" t="s">
        <v>1368</v>
      </c>
      <c r="L938" s="41">
        <v>50000.0</v>
      </c>
      <c r="M938" s="20"/>
      <c r="N938" s="24">
        <v>18000.0</v>
      </c>
      <c r="O938" s="25">
        <f t="shared" si="254"/>
        <v>0.02777777778</v>
      </c>
      <c r="P938" s="26">
        <v>32000.0</v>
      </c>
      <c r="Q938" s="26">
        <f t="shared" si="2"/>
        <v>22000</v>
      </c>
      <c r="R938" s="20"/>
      <c r="S938" s="20"/>
      <c r="T938" s="20"/>
      <c r="U938" s="20"/>
      <c r="V938" s="20"/>
    </row>
    <row r="939" ht="12.75" customHeight="1">
      <c r="A939" s="33" t="s">
        <v>203</v>
      </c>
      <c r="B939" s="21" t="s">
        <v>10</v>
      </c>
      <c r="C939" s="40">
        <v>201.0</v>
      </c>
      <c r="D939" s="21" t="s">
        <v>3498</v>
      </c>
      <c r="E939" s="21" t="s">
        <v>11</v>
      </c>
      <c r="F939" s="35"/>
      <c r="G939" s="21"/>
      <c r="H939" s="21"/>
      <c r="I939" s="21"/>
      <c r="J939" s="21" t="s">
        <v>618</v>
      </c>
      <c r="K939" s="21" t="s">
        <v>3171</v>
      </c>
      <c r="L939" s="41">
        <v>50000.0</v>
      </c>
      <c r="M939" s="20"/>
      <c r="N939" s="24">
        <v>9000.0</v>
      </c>
      <c r="O939" s="25">
        <f t="shared" si="254"/>
        <v>0.05555555556</v>
      </c>
      <c r="P939" s="26">
        <v>41000.0</v>
      </c>
      <c r="Q939" s="26">
        <f t="shared" si="2"/>
        <v>31000</v>
      </c>
      <c r="R939" s="20"/>
      <c r="S939" s="20"/>
      <c r="T939" s="20"/>
      <c r="U939" s="20"/>
      <c r="V939" s="20"/>
    </row>
    <row r="940" ht="12.75" customHeight="1">
      <c r="A940" s="33" t="s">
        <v>213</v>
      </c>
      <c r="B940" s="21" t="s">
        <v>17</v>
      </c>
      <c r="C940" s="34">
        <v>652.0</v>
      </c>
      <c r="D940" s="35" t="s">
        <v>3499</v>
      </c>
      <c r="E940" s="21" t="s">
        <v>11</v>
      </c>
      <c r="F940" s="35" t="s">
        <v>311</v>
      </c>
      <c r="G940" s="35" t="s">
        <v>3500</v>
      </c>
      <c r="H940" s="20"/>
      <c r="I940" s="20"/>
      <c r="J940" s="35" t="s">
        <v>872</v>
      </c>
      <c r="K940" s="35" t="s">
        <v>1388</v>
      </c>
      <c r="L940" s="22">
        <v>50000.0</v>
      </c>
      <c r="M940" s="36"/>
      <c r="N940" s="26">
        <v>25000.0</v>
      </c>
      <c r="O940" s="25">
        <f t="shared" si="254"/>
        <v>0.02</v>
      </c>
      <c r="P940" s="26">
        <v>3000.0</v>
      </c>
      <c r="Q940" s="26">
        <f t="shared" si="2"/>
        <v>15000</v>
      </c>
      <c r="R940" s="20"/>
      <c r="S940" s="20"/>
      <c r="T940" s="20"/>
      <c r="U940" s="20"/>
      <c r="V940" s="20"/>
    </row>
    <row r="941" ht="12.75" customHeight="1">
      <c r="A941" s="33" t="s">
        <v>223</v>
      </c>
      <c r="B941" s="21" t="s">
        <v>10</v>
      </c>
      <c r="C941" s="40">
        <v>133.0</v>
      </c>
      <c r="D941" s="21" t="s">
        <v>3501</v>
      </c>
      <c r="E941" s="21" t="s">
        <v>13</v>
      </c>
      <c r="F941" s="35"/>
      <c r="G941" s="21"/>
      <c r="H941" s="21"/>
      <c r="I941" s="21"/>
      <c r="J941" s="21" t="s">
        <v>1448</v>
      </c>
      <c r="K941" s="21" t="s">
        <v>2985</v>
      </c>
      <c r="L941" s="41">
        <v>50000.0</v>
      </c>
      <c r="M941" s="20"/>
      <c r="N941" s="24">
        <v>54000.0</v>
      </c>
      <c r="O941" s="25">
        <f t="shared" si="254"/>
        <v>0.009259259259</v>
      </c>
      <c r="P941" s="26">
        <v>-4000.0</v>
      </c>
      <c r="Q941" s="26">
        <f t="shared" si="2"/>
        <v>-14000</v>
      </c>
      <c r="R941" s="20"/>
      <c r="S941" s="20"/>
      <c r="T941" s="20"/>
      <c r="U941" s="20"/>
      <c r="V941" s="20"/>
    </row>
    <row r="942" ht="12.75" customHeight="1">
      <c r="A942" s="33" t="s">
        <v>225</v>
      </c>
      <c r="B942" s="21" t="s">
        <v>17</v>
      </c>
      <c r="C942" s="34">
        <v>554.0</v>
      </c>
      <c r="D942" s="20" t="s">
        <v>3502</v>
      </c>
      <c r="E942" s="21" t="s">
        <v>13</v>
      </c>
      <c r="F942" s="35" t="s">
        <v>1226</v>
      </c>
      <c r="G942" s="35" t="s">
        <v>3503</v>
      </c>
      <c r="H942" s="20"/>
      <c r="I942" s="20"/>
      <c r="J942" s="35" t="s">
        <v>872</v>
      </c>
      <c r="K942" s="35" t="s">
        <v>3504</v>
      </c>
      <c r="L942" s="22">
        <v>50000.0</v>
      </c>
      <c r="M942" s="36"/>
      <c r="N942" s="26">
        <v>27500.0</v>
      </c>
      <c r="O942" s="25">
        <f t="shared" si="254"/>
        <v>0.01818181818</v>
      </c>
      <c r="P942" s="26">
        <v>3000.0</v>
      </c>
      <c r="Q942" s="26">
        <f t="shared" si="2"/>
        <v>12500</v>
      </c>
      <c r="R942" s="20"/>
      <c r="S942" s="20"/>
      <c r="T942" s="20"/>
      <c r="U942" s="20"/>
      <c r="V942" s="20"/>
    </row>
    <row r="943" ht="12.75" customHeight="1">
      <c r="A943" s="33" t="s">
        <v>227</v>
      </c>
      <c r="B943" s="21" t="s">
        <v>10</v>
      </c>
      <c r="C943" s="39">
        <v>81.0</v>
      </c>
      <c r="D943" s="21" t="s">
        <v>3505</v>
      </c>
      <c r="E943" s="21" t="s">
        <v>11</v>
      </c>
      <c r="F943" s="35"/>
      <c r="G943" s="21"/>
      <c r="H943" s="21"/>
      <c r="I943" s="21"/>
      <c r="J943" s="21" t="s">
        <v>2234</v>
      </c>
      <c r="K943" s="21" t="s">
        <v>3007</v>
      </c>
      <c r="L943" s="41">
        <v>50000.0</v>
      </c>
      <c r="M943" s="20"/>
      <c r="N943" s="24">
        <v>200000.0</v>
      </c>
      <c r="O943" s="25">
        <f t="shared" si="254"/>
        <v>0.0025</v>
      </c>
      <c r="P943" s="26">
        <v>-150000.0</v>
      </c>
      <c r="Q943" s="26">
        <f t="shared" si="2"/>
        <v>-160000</v>
      </c>
      <c r="R943" s="20"/>
      <c r="S943" s="20"/>
      <c r="T943" s="20"/>
      <c r="U943" s="20"/>
      <c r="V943" s="20"/>
    </row>
    <row r="944" ht="12.75" customHeight="1">
      <c r="A944" s="17" t="s">
        <v>235</v>
      </c>
      <c r="B944" s="18" t="s">
        <v>12</v>
      </c>
      <c r="C944" s="19" t="s">
        <v>3506</v>
      </c>
      <c r="D944" s="20" t="s">
        <v>3507</v>
      </c>
      <c r="E944" s="21" t="s">
        <v>11</v>
      </c>
      <c r="F944" s="20" t="s">
        <v>311</v>
      </c>
      <c r="G944" s="20" t="s">
        <v>3508</v>
      </c>
      <c r="H944" s="20" t="s">
        <v>328</v>
      </c>
      <c r="I944" s="20" t="s">
        <v>1958</v>
      </c>
      <c r="J944" s="20" t="s">
        <v>407</v>
      </c>
      <c r="K944" s="20" t="s">
        <v>3509</v>
      </c>
      <c r="L944" s="22">
        <v>50000.0</v>
      </c>
      <c r="M944" s="28">
        <v>16000.0</v>
      </c>
      <c r="N944" s="24">
        <v>16000.0</v>
      </c>
      <c r="O944" s="25">
        <f t="shared" si="254"/>
        <v>0.03125</v>
      </c>
      <c r="P944" s="26">
        <f>sum(L944-N944)</f>
        <v>34000</v>
      </c>
      <c r="Q944" s="26">
        <f t="shared" si="2"/>
        <v>24000</v>
      </c>
      <c r="R944" s="20"/>
      <c r="S944" s="20"/>
      <c r="T944" s="20"/>
      <c r="U944" s="20"/>
      <c r="V944" s="20"/>
    </row>
    <row r="945" ht="12.75" customHeight="1">
      <c r="A945" s="33" t="s">
        <v>241</v>
      </c>
      <c r="B945" s="21" t="s">
        <v>10</v>
      </c>
      <c r="C945" s="39">
        <v>33.0</v>
      </c>
      <c r="D945" s="21" t="s">
        <v>3510</v>
      </c>
      <c r="E945" s="21" t="s">
        <v>11</v>
      </c>
      <c r="F945" s="35"/>
      <c r="G945" s="21"/>
      <c r="H945" s="21"/>
      <c r="I945" s="21"/>
      <c r="J945" s="21" t="s">
        <v>3511</v>
      </c>
      <c r="K945" s="21" t="s">
        <v>1689</v>
      </c>
      <c r="L945" s="41">
        <v>50000.0</v>
      </c>
      <c r="M945" s="20"/>
      <c r="N945" s="24">
        <v>45000.0</v>
      </c>
      <c r="O945" s="25">
        <f t="shared" si="254"/>
        <v>0.01111111111</v>
      </c>
      <c r="P945" s="26">
        <v>5000.0</v>
      </c>
      <c r="Q945" s="26">
        <f t="shared" si="2"/>
        <v>-5000</v>
      </c>
      <c r="R945" s="20"/>
      <c r="S945" s="20"/>
      <c r="T945" s="20"/>
      <c r="U945" s="20"/>
      <c r="V945" s="20"/>
    </row>
    <row r="946" ht="12.75" customHeight="1">
      <c r="A946" s="18" t="s">
        <v>241</v>
      </c>
      <c r="B946" s="21" t="s">
        <v>10</v>
      </c>
      <c r="C946" s="39">
        <v>422.0</v>
      </c>
      <c r="D946" s="21" t="s">
        <v>3512</v>
      </c>
      <c r="E946" s="21" t="s">
        <v>11</v>
      </c>
      <c r="F946" s="20"/>
      <c r="G946" s="20"/>
      <c r="H946" s="20"/>
      <c r="I946" s="20"/>
      <c r="J946" s="21" t="s">
        <v>3513</v>
      </c>
      <c r="K946" s="21" t="s">
        <v>2440</v>
      </c>
      <c r="L946" s="22">
        <v>50000.0</v>
      </c>
      <c r="M946" s="36"/>
      <c r="N946" s="26">
        <v>45000.0</v>
      </c>
      <c r="O946" s="25">
        <f t="shared" si="254"/>
        <v>0.01111111111</v>
      </c>
      <c r="P946" s="26">
        <v>5000.0</v>
      </c>
      <c r="Q946" s="26">
        <f t="shared" si="2"/>
        <v>-5000</v>
      </c>
      <c r="R946" s="20"/>
      <c r="S946" s="20"/>
      <c r="T946" s="20"/>
      <c r="U946" s="20"/>
      <c r="V946" s="20"/>
    </row>
    <row r="947" ht="12.75" customHeight="1">
      <c r="A947" s="33" t="s">
        <v>241</v>
      </c>
      <c r="B947" s="21" t="s">
        <v>10</v>
      </c>
      <c r="C947" s="39">
        <v>167.0</v>
      </c>
      <c r="D947" s="21" t="s">
        <v>3514</v>
      </c>
      <c r="E947" s="21" t="s">
        <v>11</v>
      </c>
      <c r="F947" s="35"/>
      <c r="G947" s="21"/>
      <c r="H947" s="21"/>
      <c r="I947" s="21"/>
      <c r="J947" s="21" t="s">
        <v>2879</v>
      </c>
      <c r="K947" s="21" t="s">
        <v>3515</v>
      </c>
      <c r="L947" s="41">
        <v>50000.0</v>
      </c>
      <c r="M947" s="20"/>
      <c r="N947" s="24">
        <v>45000.0</v>
      </c>
      <c r="O947" s="25">
        <f t="shared" si="254"/>
        <v>0.01111111111</v>
      </c>
      <c r="P947" s="26">
        <v>5000.0</v>
      </c>
      <c r="Q947" s="26">
        <f t="shared" si="2"/>
        <v>-5000</v>
      </c>
      <c r="R947" s="20"/>
      <c r="S947" s="20"/>
      <c r="T947" s="20"/>
      <c r="U947" s="20"/>
      <c r="V947" s="20"/>
    </row>
    <row r="948" ht="12.75" customHeight="1">
      <c r="A948" s="33" t="s">
        <v>241</v>
      </c>
      <c r="B948" s="21" t="s">
        <v>10</v>
      </c>
      <c r="C948" s="40">
        <v>107.0</v>
      </c>
      <c r="D948" s="21" t="s">
        <v>3516</v>
      </c>
      <c r="E948" s="21" t="s">
        <v>11</v>
      </c>
      <c r="F948" s="35"/>
      <c r="G948" s="21"/>
      <c r="H948" s="21"/>
      <c r="I948" s="21"/>
      <c r="J948" s="21" t="s">
        <v>705</v>
      </c>
      <c r="K948" s="21" t="s">
        <v>3517</v>
      </c>
      <c r="L948" s="41">
        <v>50000.0</v>
      </c>
      <c r="M948" s="20"/>
      <c r="N948" s="24">
        <v>45000.0</v>
      </c>
      <c r="O948" s="25">
        <f t="shared" si="254"/>
        <v>0.01111111111</v>
      </c>
      <c r="P948" s="26">
        <v>5000.0</v>
      </c>
      <c r="Q948" s="26">
        <f t="shared" si="2"/>
        <v>-5000</v>
      </c>
      <c r="R948" s="20"/>
      <c r="S948" s="20"/>
      <c r="T948" s="20"/>
      <c r="U948" s="20"/>
      <c r="V948" s="20"/>
    </row>
    <row r="949" ht="12.75" customHeight="1">
      <c r="A949" s="33" t="s">
        <v>293</v>
      </c>
      <c r="B949" s="21" t="s">
        <v>10</v>
      </c>
      <c r="C949" s="39">
        <v>224.0</v>
      </c>
      <c r="D949" s="21" t="s">
        <v>3518</v>
      </c>
      <c r="E949" s="21" t="s">
        <v>13</v>
      </c>
      <c r="F949" s="35"/>
      <c r="G949" s="21"/>
      <c r="H949" s="21"/>
      <c r="I949" s="21"/>
      <c r="J949" s="21" t="s">
        <v>968</v>
      </c>
      <c r="K949" s="21" t="s">
        <v>2999</v>
      </c>
      <c r="L949" s="41">
        <v>50000.0</v>
      </c>
      <c r="M949" s="36"/>
      <c r="N949" s="24">
        <v>25000.0</v>
      </c>
      <c r="O949" s="25">
        <f t="shared" si="254"/>
        <v>0.02</v>
      </c>
      <c r="P949" s="26">
        <v>25000.0</v>
      </c>
      <c r="Q949" s="26">
        <f t="shared" si="2"/>
        <v>15000</v>
      </c>
      <c r="R949" s="20"/>
      <c r="S949" s="20"/>
      <c r="T949" s="20"/>
      <c r="U949" s="20"/>
      <c r="V949" s="20"/>
    </row>
    <row r="950" ht="12.75" customHeight="1">
      <c r="A950" s="18" t="s">
        <v>16</v>
      </c>
      <c r="B950" s="21" t="s">
        <v>17</v>
      </c>
      <c r="C950" s="21">
        <v>816.0</v>
      </c>
      <c r="D950" s="20" t="str">
        <f>CONCATENATE(A950," x ", G950)</f>
        <v>Acclamation (GB) x Kesarina (GB)</v>
      </c>
      <c r="E950" s="21" t="s">
        <v>13</v>
      </c>
      <c r="F950" s="21" t="s">
        <v>717</v>
      </c>
      <c r="G950" s="21" t="s">
        <v>3519</v>
      </c>
      <c r="H950" s="20"/>
      <c r="I950" s="20"/>
      <c r="J950" s="21" t="s">
        <v>1143</v>
      </c>
      <c r="K950" s="21" t="s">
        <v>3520</v>
      </c>
      <c r="L950" s="37">
        <v>52000.0</v>
      </c>
      <c r="M950" s="20"/>
      <c r="N950" s="26">
        <v>25000.0</v>
      </c>
      <c r="O950" s="25"/>
      <c r="P950" s="26">
        <f t="shared" ref="P950:P951" si="256">sum(L950-N950)</f>
        <v>27000</v>
      </c>
      <c r="Q950" s="26">
        <f t="shared" si="2"/>
        <v>17000</v>
      </c>
      <c r="R950" s="20"/>
      <c r="S950" s="20"/>
      <c r="T950" s="20"/>
      <c r="U950" s="20"/>
      <c r="V950" s="20"/>
    </row>
    <row r="951" ht="12.75" customHeight="1">
      <c r="A951" s="17" t="s">
        <v>33</v>
      </c>
      <c r="B951" s="18" t="s">
        <v>12</v>
      </c>
      <c r="C951" s="19" t="s">
        <v>3521</v>
      </c>
      <c r="D951" s="20" t="s">
        <v>3522</v>
      </c>
      <c r="E951" s="21" t="s">
        <v>11</v>
      </c>
      <c r="F951" s="20" t="s">
        <v>358</v>
      </c>
      <c r="G951" s="20" t="s">
        <v>3523</v>
      </c>
      <c r="H951" s="20" t="s">
        <v>459</v>
      </c>
      <c r="I951" s="20" t="s">
        <v>617</v>
      </c>
      <c r="J951" s="20" t="s">
        <v>1254</v>
      </c>
      <c r="K951" s="20" t="s">
        <v>1505</v>
      </c>
      <c r="L951" s="22">
        <v>52000.0</v>
      </c>
      <c r="M951" s="28">
        <v>17500.0</v>
      </c>
      <c r="N951" s="24">
        <v>17500.0</v>
      </c>
      <c r="O951" s="25">
        <f t="shared" ref="O951:O975" si="257">sum(L951/N951/100)</f>
        <v>0.02971428571</v>
      </c>
      <c r="P951" s="26">
        <f t="shared" si="256"/>
        <v>34500</v>
      </c>
      <c r="Q951" s="26">
        <f t="shared" si="2"/>
        <v>24500</v>
      </c>
      <c r="R951" s="20"/>
      <c r="S951" s="20"/>
      <c r="T951" s="20"/>
      <c r="U951" s="20"/>
      <c r="V951" s="20"/>
    </row>
    <row r="952" ht="12.75" customHeight="1">
      <c r="A952" s="17" t="s">
        <v>43</v>
      </c>
      <c r="B952" s="21" t="s">
        <v>10</v>
      </c>
      <c r="C952" s="39">
        <v>9.0</v>
      </c>
      <c r="D952" s="21" t="s">
        <v>3524</v>
      </c>
      <c r="E952" s="21" t="s">
        <v>13</v>
      </c>
      <c r="F952" s="35"/>
      <c r="G952" s="21"/>
      <c r="H952" s="21"/>
      <c r="I952" s="21"/>
      <c r="J952" s="21" t="s">
        <v>1358</v>
      </c>
      <c r="K952" s="21" t="s">
        <v>3525</v>
      </c>
      <c r="L952" s="41">
        <v>52000.0</v>
      </c>
      <c r="M952" s="20"/>
      <c r="N952" s="24">
        <v>60000.0</v>
      </c>
      <c r="O952" s="25">
        <f t="shared" si="257"/>
        <v>0.008666666667</v>
      </c>
      <c r="P952" s="26">
        <v>-8000.0</v>
      </c>
      <c r="Q952" s="26">
        <f t="shared" si="2"/>
        <v>-18000</v>
      </c>
      <c r="R952" s="20"/>
      <c r="S952" s="20"/>
      <c r="T952" s="20"/>
      <c r="U952" s="20"/>
      <c r="V952" s="20"/>
    </row>
    <row r="953" ht="12.75" customHeight="1">
      <c r="A953" s="17" t="s">
        <v>53</v>
      </c>
      <c r="B953" s="18" t="s">
        <v>14</v>
      </c>
      <c r="C953" s="19" t="s">
        <v>3526</v>
      </c>
      <c r="D953" s="20" t="s">
        <v>3527</v>
      </c>
      <c r="E953" s="21" t="s">
        <v>11</v>
      </c>
      <c r="F953" s="20" t="s">
        <v>311</v>
      </c>
      <c r="G953" s="20" t="s">
        <v>3528</v>
      </c>
      <c r="H953" s="20" t="s">
        <v>153</v>
      </c>
      <c r="I953" s="20" t="s">
        <v>223</v>
      </c>
      <c r="J953" s="20" t="s">
        <v>2077</v>
      </c>
      <c r="K953" s="20" t="s">
        <v>3529</v>
      </c>
      <c r="L953" s="22">
        <v>52000.0</v>
      </c>
      <c r="M953" s="28">
        <v>12500.0</v>
      </c>
      <c r="N953" s="24">
        <v>12500.0</v>
      </c>
      <c r="O953" s="25">
        <f t="shared" si="257"/>
        <v>0.0416</v>
      </c>
      <c r="P953" s="26">
        <f t="shared" ref="P953:P954" si="258">sum(L953-N953)</f>
        <v>39500</v>
      </c>
      <c r="Q953" s="26">
        <f t="shared" si="2"/>
        <v>29500</v>
      </c>
      <c r="R953" s="20"/>
      <c r="S953" s="20"/>
      <c r="T953" s="20"/>
      <c r="U953" s="20"/>
      <c r="V953" s="20"/>
    </row>
    <row r="954" ht="12.75" customHeight="1">
      <c r="A954" s="17" t="s">
        <v>67</v>
      </c>
      <c r="B954" s="18" t="s">
        <v>12</v>
      </c>
      <c r="C954" s="19" t="s">
        <v>3530</v>
      </c>
      <c r="D954" s="20" t="s">
        <v>3531</v>
      </c>
      <c r="E954" s="21" t="s">
        <v>11</v>
      </c>
      <c r="F954" s="20" t="s">
        <v>358</v>
      </c>
      <c r="G954" s="20" t="s">
        <v>3532</v>
      </c>
      <c r="H954" s="20" t="s">
        <v>393</v>
      </c>
      <c r="I954" s="20" t="s">
        <v>157</v>
      </c>
      <c r="J954" s="20" t="s">
        <v>407</v>
      </c>
      <c r="K954" s="20" t="s">
        <v>757</v>
      </c>
      <c r="L954" s="22">
        <v>52000.0</v>
      </c>
      <c r="M954" s="28">
        <v>12500.0</v>
      </c>
      <c r="N954" s="24">
        <v>12500.0</v>
      </c>
      <c r="O954" s="25">
        <f t="shared" si="257"/>
        <v>0.0416</v>
      </c>
      <c r="P954" s="26">
        <f t="shared" si="258"/>
        <v>39500</v>
      </c>
      <c r="Q954" s="26">
        <f t="shared" si="2"/>
        <v>29500</v>
      </c>
      <c r="R954" s="20"/>
      <c r="S954" s="20"/>
      <c r="T954" s="20"/>
      <c r="U954" s="20"/>
      <c r="V954" s="20"/>
    </row>
    <row r="955" ht="12.75" customHeight="1">
      <c r="A955" s="18" t="s">
        <v>111</v>
      </c>
      <c r="B955" s="21" t="s">
        <v>10</v>
      </c>
      <c r="C955" s="39">
        <v>343.0</v>
      </c>
      <c r="D955" s="21" t="s">
        <v>3533</v>
      </c>
      <c r="E955" s="21" t="s">
        <v>13</v>
      </c>
      <c r="F955" s="20"/>
      <c r="G955" s="20"/>
      <c r="H955" s="20"/>
      <c r="I955" s="20"/>
      <c r="J955" s="21" t="s">
        <v>1358</v>
      </c>
      <c r="K955" s="21" t="s">
        <v>3534</v>
      </c>
      <c r="L955" s="22">
        <v>52000.0</v>
      </c>
      <c r="M955" s="36"/>
      <c r="N955" s="24">
        <v>25000.0</v>
      </c>
      <c r="O955" s="25">
        <f t="shared" si="257"/>
        <v>0.0208</v>
      </c>
      <c r="P955" s="26">
        <v>22000.0</v>
      </c>
      <c r="Q955" s="26">
        <f t="shared" si="2"/>
        <v>17000</v>
      </c>
      <c r="R955" s="20"/>
      <c r="S955" s="20"/>
      <c r="T955" s="20"/>
      <c r="U955" s="20"/>
      <c r="V955" s="20"/>
    </row>
    <row r="956" ht="12.75" customHeight="1">
      <c r="A956" s="17" t="s">
        <v>165</v>
      </c>
      <c r="B956" s="18" t="s">
        <v>12</v>
      </c>
      <c r="C956" s="19" t="s">
        <v>3535</v>
      </c>
      <c r="D956" s="20" t="s">
        <v>3536</v>
      </c>
      <c r="E956" s="21" t="s">
        <v>11</v>
      </c>
      <c r="F956" s="20" t="s">
        <v>358</v>
      </c>
      <c r="G956" s="20" t="s">
        <v>3537</v>
      </c>
      <c r="H956" s="20" t="s">
        <v>161</v>
      </c>
      <c r="I956" s="20" t="s">
        <v>550</v>
      </c>
      <c r="J956" s="20" t="s">
        <v>407</v>
      </c>
      <c r="K956" s="20" t="s">
        <v>3007</v>
      </c>
      <c r="L956" s="22">
        <v>52000.0</v>
      </c>
      <c r="M956" s="28">
        <v>12500.0</v>
      </c>
      <c r="N956" s="24">
        <v>12500.0</v>
      </c>
      <c r="O956" s="25">
        <f t="shared" si="257"/>
        <v>0.0416</v>
      </c>
      <c r="P956" s="26">
        <f t="shared" ref="P956:P959" si="259">sum(L956-N956)</f>
        <v>39500</v>
      </c>
      <c r="Q956" s="26">
        <f t="shared" si="2"/>
        <v>29500</v>
      </c>
      <c r="R956" s="20"/>
      <c r="S956" s="20"/>
      <c r="T956" s="20"/>
      <c r="U956" s="20"/>
      <c r="V956" s="20"/>
    </row>
    <row r="957" ht="12.75" customHeight="1">
      <c r="A957" s="17" t="s">
        <v>173</v>
      </c>
      <c r="B957" s="18" t="s">
        <v>12</v>
      </c>
      <c r="C957" s="19" t="s">
        <v>3538</v>
      </c>
      <c r="D957" s="20" t="s">
        <v>3539</v>
      </c>
      <c r="E957" s="21" t="s">
        <v>11</v>
      </c>
      <c r="F957" s="20" t="s">
        <v>311</v>
      </c>
      <c r="G957" s="20" t="s">
        <v>3540</v>
      </c>
      <c r="H957" s="20" t="s">
        <v>16</v>
      </c>
      <c r="I957" s="20" t="s">
        <v>223</v>
      </c>
      <c r="J957" s="20" t="s">
        <v>639</v>
      </c>
      <c r="K957" s="20" t="s">
        <v>2263</v>
      </c>
      <c r="L957" s="22">
        <v>52000.0</v>
      </c>
      <c r="M957" s="28">
        <v>50000.0</v>
      </c>
      <c r="N957" s="24">
        <v>50000.0</v>
      </c>
      <c r="O957" s="25">
        <f t="shared" si="257"/>
        <v>0.0104</v>
      </c>
      <c r="P957" s="26">
        <f t="shared" si="259"/>
        <v>2000</v>
      </c>
      <c r="Q957" s="26">
        <f t="shared" si="2"/>
        <v>-8000</v>
      </c>
      <c r="R957" s="20"/>
      <c r="S957" s="20"/>
      <c r="T957" s="20"/>
      <c r="U957" s="20"/>
      <c r="V957" s="20"/>
    </row>
    <row r="958" ht="12.75" customHeight="1">
      <c r="A958" s="17" t="s">
        <v>225</v>
      </c>
      <c r="B958" s="18" t="s">
        <v>14</v>
      </c>
      <c r="C958" s="19" t="s">
        <v>3541</v>
      </c>
      <c r="D958" s="20" t="s">
        <v>3542</v>
      </c>
      <c r="E958" s="21" t="s">
        <v>13</v>
      </c>
      <c r="F958" s="20" t="s">
        <v>311</v>
      </c>
      <c r="G958" s="20" t="s">
        <v>3543</v>
      </c>
      <c r="H958" s="20" t="s">
        <v>327</v>
      </c>
      <c r="I958" s="20" t="s">
        <v>393</v>
      </c>
      <c r="J958" s="20" t="s">
        <v>407</v>
      </c>
      <c r="K958" s="20" t="s">
        <v>3544</v>
      </c>
      <c r="L958" s="22">
        <v>52000.0</v>
      </c>
      <c r="M958" s="28">
        <v>27500.0</v>
      </c>
      <c r="N958" s="24">
        <v>27500.0</v>
      </c>
      <c r="O958" s="25">
        <f t="shared" si="257"/>
        <v>0.01890909091</v>
      </c>
      <c r="P958" s="26">
        <f t="shared" si="259"/>
        <v>24500</v>
      </c>
      <c r="Q958" s="26">
        <f t="shared" si="2"/>
        <v>14500</v>
      </c>
      <c r="R958" s="20"/>
      <c r="S958" s="20"/>
      <c r="T958" s="20"/>
      <c r="U958" s="20"/>
      <c r="V958" s="20"/>
    </row>
    <row r="959" ht="12.75" customHeight="1">
      <c r="A959" s="17" t="s">
        <v>225</v>
      </c>
      <c r="B959" s="18" t="s">
        <v>12</v>
      </c>
      <c r="C959" s="19" t="s">
        <v>3545</v>
      </c>
      <c r="D959" s="20" t="s">
        <v>3546</v>
      </c>
      <c r="E959" s="21" t="s">
        <v>11</v>
      </c>
      <c r="F959" s="20" t="s">
        <v>311</v>
      </c>
      <c r="G959" s="20" t="s">
        <v>3547</v>
      </c>
      <c r="H959" s="20" t="s">
        <v>327</v>
      </c>
      <c r="I959" s="20" t="s">
        <v>1366</v>
      </c>
      <c r="J959" s="20" t="s">
        <v>2320</v>
      </c>
      <c r="K959" s="20" t="s">
        <v>1661</v>
      </c>
      <c r="L959" s="22">
        <v>52000.0</v>
      </c>
      <c r="M959" s="28">
        <v>27500.0</v>
      </c>
      <c r="N959" s="24">
        <v>27500.0</v>
      </c>
      <c r="O959" s="25">
        <f t="shared" si="257"/>
        <v>0.01890909091</v>
      </c>
      <c r="P959" s="26">
        <f t="shared" si="259"/>
        <v>24500</v>
      </c>
      <c r="Q959" s="26">
        <f t="shared" si="2"/>
        <v>14500</v>
      </c>
      <c r="R959" s="20"/>
      <c r="S959" s="20"/>
      <c r="T959" s="20"/>
      <c r="U959" s="20"/>
      <c r="V959" s="20"/>
    </row>
    <row r="960" ht="12.75" customHeight="1">
      <c r="A960" s="33" t="s">
        <v>235</v>
      </c>
      <c r="B960" s="21" t="s">
        <v>17</v>
      </c>
      <c r="C960" s="34">
        <v>546.0</v>
      </c>
      <c r="D960" s="20" t="s">
        <v>3548</v>
      </c>
      <c r="E960" s="21" t="s">
        <v>13</v>
      </c>
      <c r="F960" s="35" t="s">
        <v>697</v>
      </c>
      <c r="G960" s="35" t="s">
        <v>3549</v>
      </c>
      <c r="H960" s="20"/>
      <c r="I960" s="20"/>
      <c r="J960" s="35" t="s">
        <v>1032</v>
      </c>
      <c r="K960" s="35" t="s">
        <v>2985</v>
      </c>
      <c r="L960" s="22">
        <v>52000.0</v>
      </c>
      <c r="M960" s="36"/>
      <c r="N960" s="24">
        <v>16000.0</v>
      </c>
      <c r="O960" s="25">
        <f t="shared" si="257"/>
        <v>0.0325</v>
      </c>
      <c r="P960" s="26">
        <v>3000.0</v>
      </c>
      <c r="Q960" s="26">
        <f t="shared" si="2"/>
        <v>26000</v>
      </c>
      <c r="R960" s="20"/>
      <c r="S960" s="20"/>
      <c r="T960" s="20"/>
      <c r="U960" s="20"/>
      <c r="V960" s="20"/>
    </row>
    <row r="961" ht="12.75" customHeight="1">
      <c r="A961" s="33" t="s">
        <v>241</v>
      </c>
      <c r="B961" s="21" t="s">
        <v>10</v>
      </c>
      <c r="C961" s="40">
        <v>231.0</v>
      </c>
      <c r="D961" s="21" t="s">
        <v>3550</v>
      </c>
      <c r="E961" s="21" t="s">
        <v>11</v>
      </c>
      <c r="F961" s="35"/>
      <c r="G961" s="21"/>
      <c r="H961" s="21"/>
      <c r="I961" s="21"/>
      <c r="J961" s="21" t="s">
        <v>790</v>
      </c>
      <c r="K961" s="21" t="s">
        <v>3551</v>
      </c>
      <c r="L961" s="41">
        <v>52000.0</v>
      </c>
      <c r="M961" s="36"/>
      <c r="N961" s="24">
        <v>45000.0</v>
      </c>
      <c r="O961" s="25">
        <f t="shared" si="257"/>
        <v>0.01155555556</v>
      </c>
      <c r="P961" s="26">
        <v>7000.0</v>
      </c>
      <c r="Q961" s="26">
        <f t="shared" si="2"/>
        <v>-3000</v>
      </c>
      <c r="R961" s="20"/>
      <c r="S961" s="20"/>
      <c r="T961" s="20"/>
      <c r="U961" s="20"/>
      <c r="V961" s="20"/>
    </row>
    <row r="962" ht="12.75" customHeight="1">
      <c r="A962" s="17" t="s">
        <v>241</v>
      </c>
      <c r="B962" s="18" t="s">
        <v>12</v>
      </c>
      <c r="C962" s="19" t="s">
        <v>3552</v>
      </c>
      <c r="D962" s="20" t="s">
        <v>3553</v>
      </c>
      <c r="E962" s="21" t="s">
        <v>13</v>
      </c>
      <c r="F962" s="20" t="s">
        <v>311</v>
      </c>
      <c r="G962" s="20" t="s">
        <v>3554</v>
      </c>
      <c r="H962" s="20" t="s">
        <v>2687</v>
      </c>
      <c r="I962" s="20" t="s">
        <v>3015</v>
      </c>
      <c r="J962" s="20" t="s">
        <v>3555</v>
      </c>
      <c r="K962" s="20" t="s">
        <v>3556</v>
      </c>
      <c r="L962" s="22">
        <v>52000.0</v>
      </c>
      <c r="M962" s="28">
        <v>45000.0</v>
      </c>
      <c r="N962" s="24">
        <v>45000.0</v>
      </c>
      <c r="O962" s="25">
        <f t="shared" si="257"/>
        <v>0.01155555556</v>
      </c>
      <c r="P962" s="26">
        <f t="shared" ref="P962:P965" si="260">sum(L962-N962)</f>
        <v>7000</v>
      </c>
      <c r="Q962" s="26">
        <f t="shared" si="2"/>
        <v>-3000</v>
      </c>
      <c r="R962" s="20"/>
      <c r="S962" s="20"/>
      <c r="T962" s="20"/>
      <c r="U962" s="20"/>
      <c r="V962" s="20"/>
    </row>
    <row r="963" ht="12.75" customHeight="1">
      <c r="A963" s="17" t="s">
        <v>251</v>
      </c>
      <c r="B963" s="18" t="s">
        <v>14</v>
      </c>
      <c r="C963" s="19" t="s">
        <v>3557</v>
      </c>
      <c r="D963" s="20" t="s">
        <v>3558</v>
      </c>
      <c r="E963" s="21" t="s">
        <v>13</v>
      </c>
      <c r="F963" s="20" t="s">
        <v>311</v>
      </c>
      <c r="G963" s="20" t="s">
        <v>3559</v>
      </c>
      <c r="H963" s="20" t="s">
        <v>459</v>
      </c>
      <c r="I963" s="20" t="s">
        <v>328</v>
      </c>
      <c r="J963" s="20" t="s">
        <v>3560</v>
      </c>
      <c r="K963" s="20" t="s">
        <v>3561</v>
      </c>
      <c r="L963" s="22">
        <v>52000.0</v>
      </c>
      <c r="M963" s="28">
        <v>30000.0</v>
      </c>
      <c r="N963" s="24">
        <v>30000.0</v>
      </c>
      <c r="O963" s="25">
        <f t="shared" si="257"/>
        <v>0.01733333333</v>
      </c>
      <c r="P963" s="26">
        <f t="shared" si="260"/>
        <v>22000</v>
      </c>
      <c r="Q963" s="26">
        <f t="shared" si="2"/>
        <v>12000</v>
      </c>
      <c r="R963" s="20"/>
      <c r="S963" s="20"/>
      <c r="T963" s="20"/>
      <c r="U963" s="20"/>
      <c r="V963" s="20"/>
    </row>
    <row r="964" ht="12.75" customHeight="1">
      <c r="A964" s="17" t="s">
        <v>285</v>
      </c>
      <c r="B964" s="18" t="s">
        <v>12</v>
      </c>
      <c r="C964" s="19" t="s">
        <v>3562</v>
      </c>
      <c r="D964" s="20" t="s">
        <v>3563</v>
      </c>
      <c r="E964" s="21" t="s">
        <v>13</v>
      </c>
      <c r="F964" s="20" t="s">
        <v>311</v>
      </c>
      <c r="G964" s="20" t="s">
        <v>3564</v>
      </c>
      <c r="H964" s="20" t="s">
        <v>133</v>
      </c>
      <c r="I964" s="20" t="s">
        <v>328</v>
      </c>
      <c r="J964" s="20" t="s">
        <v>3565</v>
      </c>
      <c r="K964" s="20" t="s">
        <v>3566</v>
      </c>
      <c r="L964" s="22">
        <v>52000.0</v>
      </c>
      <c r="M964" s="28">
        <v>200000.0</v>
      </c>
      <c r="N964" s="24">
        <v>200000.0</v>
      </c>
      <c r="O964" s="25">
        <f t="shared" si="257"/>
        <v>0.0026</v>
      </c>
      <c r="P964" s="26">
        <f t="shared" si="260"/>
        <v>-148000</v>
      </c>
      <c r="Q964" s="26">
        <f t="shared" si="2"/>
        <v>-158000</v>
      </c>
      <c r="R964" s="20"/>
      <c r="S964" s="20"/>
      <c r="T964" s="20"/>
      <c r="U964" s="20"/>
      <c r="V964" s="20"/>
    </row>
    <row r="965" ht="12.75" customHeight="1">
      <c r="A965" s="17" t="s">
        <v>67</v>
      </c>
      <c r="B965" s="18" t="s">
        <v>14</v>
      </c>
      <c r="C965" s="19" t="s">
        <v>3567</v>
      </c>
      <c r="D965" s="20" t="s">
        <v>3568</v>
      </c>
      <c r="E965" s="21" t="s">
        <v>11</v>
      </c>
      <c r="F965" s="20" t="s">
        <v>311</v>
      </c>
      <c r="G965" s="20" t="s">
        <v>3569</v>
      </c>
      <c r="H965" s="20" t="s">
        <v>393</v>
      </c>
      <c r="I965" s="20" t="s">
        <v>141</v>
      </c>
      <c r="J965" s="20" t="s">
        <v>1037</v>
      </c>
      <c r="K965" s="20" t="s">
        <v>3076</v>
      </c>
      <c r="L965" s="22">
        <v>54000.0</v>
      </c>
      <c r="M965" s="28">
        <v>12500.0</v>
      </c>
      <c r="N965" s="24">
        <v>12500.0</v>
      </c>
      <c r="O965" s="25">
        <f t="shared" si="257"/>
        <v>0.0432</v>
      </c>
      <c r="P965" s="26">
        <f t="shared" si="260"/>
        <v>41500</v>
      </c>
      <c r="Q965" s="26">
        <f t="shared" si="2"/>
        <v>31500</v>
      </c>
      <c r="R965" s="20"/>
      <c r="S965" s="20"/>
      <c r="T965" s="20"/>
      <c r="U965" s="20"/>
      <c r="V965" s="20"/>
    </row>
    <row r="966" ht="12.75" customHeight="1">
      <c r="A966" s="33" t="s">
        <v>35</v>
      </c>
      <c r="B966" s="21" t="s">
        <v>10</v>
      </c>
      <c r="C966" s="39">
        <v>2.0</v>
      </c>
      <c r="D966" s="21" t="s">
        <v>3570</v>
      </c>
      <c r="E966" s="21" t="s">
        <v>13</v>
      </c>
      <c r="F966" s="35"/>
      <c r="G966" s="21"/>
      <c r="H966" s="21"/>
      <c r="I966" s="21"/>
      <c r="J966" s="21" t="s">
        <v>1675</v>
      </c>
      <c r="K966" s="21" t="s">
        <v>3123</v>
      </c>
      <c r="L966" s="41">
        <v>55000.0</v>
      </c>
      <c r="M966" s="20"/>
      <c r="N966" s="24">
        <v>17500.0</v>
      </c>
      <c r="O966" s="25">
        <f t="shared" si="257"/>
        <v>0.03142857143</v>
      </c>
      <c r="P966" s="26">
        <v>37500.0</v>
      </c>
      <c r="Q966" s="26">
        <f t="shared" si="2"/>
        <v>27500</v>
      </c>
      <c r="R966" s="20"/>
      <c r="S966" s="20"/>
      <c r="T966" s="20"/>
      <c r="U966" s="20"/>
      <c r="V966" s="20"/>
    </row>
    <row r="967" ht="12.75" customHeight="1">
      <c r="A967" s="17" t="s">
        <v>59</v>
      </c>
      <c r="B967" s="18" t="s">
        <v>14</v>
      </c>
      <c r="C967" s="19" t="s">
        <v>3571</v>
      </c>
      <c r="D967" s="20" t="s">
        <v>3572</v>
      </c>
      <c r="E967" s="21" t="s">
        <v>13</v>
      </c>
      <c r="F967" s="20" t="s">
        <v>311</v>
      </c>
      <c r="G967" s="20" t="s">
        <v>3573</v>
      </c>
      <c r="H967" s="20" t="s">
        <v>459</v>
      </c>
      <c r="I967" s="20" t="s">
        <v>141</v>
      </c>
      <c r="J967" s="20" t="s">
        <v>3574</v>
      </c>
      <c r="K967" s="20" t="s">
        <v>3575</v>
      </c>
      <c r="L967" s="22">
        <v>55000.0</v>
      </c>
      <c r="M967" s="28">
        <v>30000.0</v>
      </c>
      <c r="N967" s="24">
        <v>30000.0</v>
      </c>
      <c r="O967" s="25">
        <f t="shared" si="257"/>
        <v>0.01833333333</v>
      </c>
      <c r="P967" s="26">
        <f>sum(L967-N967)</f>
        <v>25000</v>
      </c>
      <c r="Q967" s="26">
        <f t="shared" si="2"/>
        <v>15000</v>
      </c>
      <c r="R967" s="20"/>
      <c r="S967" s="20"/>
      <c r="T967" s="20"/>
      <c r="U967" s="20"/>
      <c r="V967" s="20"/>
    </row>
    <row r="968" ht="12.75" customHeight="1">
      <c r="A968" s="18" t="s">
        <v>75</v>
      </c>
      <c r="B968" s="21" t="s">
        <v>10</v>
      </c>
      <c r="C968" s="39">
        <v>328.0</v>
      </c>
      <c r="D968" s="21" t="s">
        <v>3576</v>
      </c>
      <c r="E968" s="21" t="s">
        <v>13</v>
      </c>
      <c r="F968" s="20"/>
      <c r="G968" s="20"/>
      <c r="H968" s="20"/>
      <c r="I968" s="20"/>
      <c r="J968" s="21" t="s">
        <v>790</v>
      </c>
      <c r="K968" s="21" t="s">
        <v>3577</v>
      </c>
      <c r="L968" s="22">
        <v>55000.0</v>
      </c>
      <c r="M968" s="36"/>
      <c r="N968" s="26">
        <v>60000.0</v>
      </c>
      <c r="O968" s="25">
        <f t="shared" si="257"/>
        <v>0.009166666667</v>
      </c>
      <c r="P968" s="26">
        <v>-5000.0</v>
      </c>
      <c r="Q968" s="26">
        <f t="shared" si="2"/>
        <v>-15000</v>
      </c>
      <c r="R968" s="20"/>
      <c r="S968" s="20"/>
      <c r="T968" s="20"/>
      <c r="U968" s="20"/>
      <c r="V968" s="20"/>
    </row>
    <row r="969" ht="12.75" customHeight="1">
      <c r="A969" s="18" t="s">
        <v>111</v>
      </c>
      <c r="B969" s="21" t="s">
        <v>10</v>
      </c>
      <c r="C969" s="39">
        <v>318.0</v>
      </c>
      <c r="D969" s="21" t="s">
        <v>3578</v>
      </c>
      <c r="E969" s="21" t="s">
        <v>11</v>
      </c>
      <c r="F969" s="20"/>
      <c r="G969" s="20"/>
      <c r="H969" s="20"/>
      <c r="I969" s="20"/>
      <c r="J969" s="21" t="s">
        <v>1599</v>
      </c>
      <c r="K969" s="21" t="s">
        <v>969</v>
      </c>
      <c r="L969" s="22">
        <v>55000.0</v>
      </c>
      <c r="M969" s="36"/>
      <c r="N969" s="24">
        <v>25000.0</v>
      </c>
      <c r="O969" s="25">
        <f t="shared" si="257"/>
        <v>0.022</v>
      </c>
      <c r="P969" s="26">
        <v>25000.0</v>
      </c>
      <c r="Q969" s="26">
        <f t="shared" si="2"/>
        <v>20000</v>
      </c>
      <c r="R969" s="20"/>
      <c r="S969" s="20"/>
      <c r="T969" s="20"/>
      <c r="U969" s="20"/>
      <c r="V969" s="20"/>
    </row>
    <row r="970" ht="12.75" customHeight="1">
      <c r="A970" s="17" t="s">
        <v>157</v>
      </c>
      <c r="B970" s="18" t="s">
        <v>12</v>
      </c>
      <c r="C970" s="19" t="s">
        <v>3579</v>
      </c>
      <c r="D970" s="20" t="s">
        <v>3580</v>
      </c>
      <c r="E970" s="21" t="s">
        <v>13</v>
      </c>
      <c r="F970" s="20" t="s">
        <v>311</v>
      </c>
      <c r="G970" s="20" t="s">
        <v>3581</v>
      </c>
      <c r="H970" s="20" t="s">
        <v>747</v>
      </c>
      <c r="I970" s="20" t="s">
        <v>99</v>
      </c>
      <c r="J970" s="20" t="s">
        <v>782</v>
      </c>
      <c r="K970" s="20" t="s">
        <v>1093</v>
      </c>
      <c r="L970" s="22">
        <v>55000.0</v>
      </c>
      <c r="M970" s="28">
        <v>35000.0</v>
      </c>
      <c r="N970" s="24">
        <v>35000.0</v>
      </c>
      <c r="O970" s="25">
        <f t="shared" si="257"/>
        <v>0.01571428571</v>
      </c>
      <c r="P970" s="26">
        <f t="shared" ref="P970:P971" si="261">sum(L970-N970)</f>
        <v>20000</v>
      </c>
      <c r="Q970" s="26">
        <f t="shared" si="2"/>
        <v>10000</v>
      </c>
      <c r="R970" s="20"/>
      <c r="S970" s="20"/>
      <c r="T970" s="20"/>
      <c r="U970" s="20"/>
      <c r="V970" s="20"/>
    </row>
    <row r="971" ht="12.75" customHeight="1">
      <c r="A971" s="17" t="s">
        <v>191</v>
      </c>
      <c r="B971" s="18" t="s">
        <v>14</v>
      </c>
      <c r="C971" s="19" t="s">
        <v>3582</v>
      </c>
      <c r="D971" s="20" t="s">
        <v>3583</v>
      </c>
      <c r="E971" s="21" t="s">
        <v>11</v>
      </c>
      <c r="F971" s="20" t="s">
        <v>311</v>
      </c>
      <c r="G971" s="20" t="s">
        <v>3584</v>
      </c>
      <c r="H971" s="20" t="s">
        <v>153</v>
      </c>
      <c r="I971" s="20" t="s">
        <v>99</v>
      </c>
      <c r="J971" s="20" t="s">
        <v>705</v>
      </c>
      <c r="K971" s="20" t="s">
        <v>3585</v>
      </c>
      <c r="L971" s="22">
        <v>55000.0</v>
      </c>
      <c r="M971" s="23">
        <v>45000.0</v>
      </c>
      <c r="N971" s="24">
        <v>54000.0</v>
      </c>
      <c r="O971" s="25">
        <f t="shared" si="257"/>
        <v>0.01018518519</v>
      </c>
      <c r="P971" s="26">
        <f t="shared" si="261"/>
        <v>1000</v>
      </c>
      <c r="Q971" s="26">
        <f t="shared" si="2"/>
        <v>-9000</v>
      </c>
      <c r="R971" s="20"/>
      <c r="S971" s="20"/>
      <c r="T971" s="20"/>
      <c r="U971" s="20"/>
      <c r="V971" s="20"/>
    </row>
    <row r="972" ht="12.75" customHeight="1">
      <c r="A972" s="18" t="s">
        <v>215</v>
      </c>
      <c r="B972" s="21" t="s">
        <v>10</v>
      </c>
      <c r="C972" s="39">
        <v>479.0</v>
      </c>
      <c r="D972" s="21" t="s">
        <v>3586</v>
      </c>
      <c r="E972" s="21" t="s">
        <v>13</v>
      </c>
      <c r="F972" s="20"/>
      <c r="G972" s="20"/>
      <c r="H972" s="20"/>
      <c r="I972" s="20"/>
      <c r="J972" s="21" t="s">
        <v>1018</v>
      </c>
      <c r="K972" s="21" t="s">
        <v>788</v>
      </c>
      <c r="L972" s="22">
        <v>55000.0</v>
      </c>
      <c r="M972" s="36"/>
      <c r="N972" s="26">
        <v>39000.0</v>
      </c>
      <c r="O972" s="25">
        <f t="shared" si="257"/>
        <v>0.0141025641</v>
      </c>
      <c r="P972" s="26">
        <v>16000.0</v>
      </c>
      <c r="Q972" s="26">
        <f t="shared" si="2"/>
        <v>6000</v>
      </c>
      <c r="R972" s="20"/>
      <c r="S972" s="20"/>
      <c r="T972" s="20"/>
      <c r="U972" s="20"/>
      <c r="V972" s="20"/>
    </row>
    <row r="973" ht="12.75" customHeight="1">
      <c r="A973" s="33" t="s">
        <v>225</v>
      </c>
      <c r="B973" s="21" t="s">
        <v>10</v>
      </c>
      <c r="C973" s="40">
        <v>22.0</v>
      </c>
      <c r="D973" s="21" t="s">
        <v>3587</v>
      </c>
      <c r="E973" s="21" t="s">
        <v>11</v>
      </c>
      <c r="F973" s="35"/>
      <c r="G973" s="21"/>
      <c r="H973" s="21"/>
      <c r="I973" s="21"/>
      <c r="J973" s="21" t="s">
        <v>1045</v>
      </c>
      <c r="K973" s="21" t="s">
        <v>3588</v>
      </c>
      <c r="L973" s="41">
        <v>55000.0</v>
      </c>
      <c r="M973" s="20"/>
      <c r="N973" s="24">
        <v>27500.0</v>
      </c>
      <c r="O973" s="25">
        <f t="shared" si="257"/>
        <v>0.02</v>
      </c>
      <c r="P973" s="26">
        <v>27500.0</v>
      </c>
      <c r="Q973" s="26">
        <f t="shared" si="2"/>
        <v>17500</v>
      </c>
      <c r="R973" s="20"/>
      <c r="S973" s="20"/>
      <c r="T973" s="20"/>
      <c r="U973" s="20"/>
      <c r="V973" s="20"/>
    </row>
    <row r="974" ht="12.75" customHeight="1">
      <c r="A974" s="17" t="s">
        <v>239</v>
      </c>
      <c r="B974" s="18" t="s">
        <v>12</v>
      </c>
      <c r="C974" s="19" t="s">
        <v>3589</v>
      </c>
      <c r="D974" s="20" t="s">
        <v>3590</v>
      </c>
      <c r="E974" s="21" t="s">
        <v>11</v>
      </c>
      <c r="F974" s="20" t="s">
        <v>311</v>
      </c>
      <c r="G974" s="20" t="s">
        <v>3591</v>
      </c>
      <c r="H974" s="20" t="s">
        <v>347</v>
      </c>
      <c r="I974" s="20" t="s">
        <v>217</v>
      </c>
      <c r="J974" s="20" t="s">
        <v>468</v>
      </c>
      <c r="K974" s="20" t="s">
        <v>3273</v>
      </c>
      <c r="L974" s="22">
        <v>55000.0</v>
      </c>
      <c r="M974" s="28">
        <v>10000.0</v>
      </c>
      <c r="N974" s="24">
        <v>10000.0</v>
      </c>
      <c r="O974" s="25">
        <f t="shared" si="257"/>
        <v>0.055</v>
      </c>
      <c r="P974" s="26">
        <f>sum(L974-N974)</f>
        <v>45000</v>
      </c>
      <c r="Q974" s="26">
        <f t="shared" si="2"/>
        <v>35000</v>
      </c>
      <c r="R974" s="20"/>
      <c r="S974" s="20"/>
      <c r="T974" s="20"/>
      <c r="U974" s="20"/>
      <c r="V974" s="20"/>
    </row>
    <row r="975" ht="12.75" customHeight="1">
      <c r="A975" s="33" t="s">
        <v>241</v>
      </c>
      <c r="B975" s="21" t="s">
        <v>10</v>
      </c>
      <c r="C975" s="40">
        <v>176.0</v>
      </c>
      <c r="D975" s="21" t="s">
        <v>3592</v>
      </c>
      <c r="E975" s="21" t="s">
        <v>13</v>
      </c>
      <c r="F975" s="35"/>
      <c r="G975" s="21"/>
      <c r="H975" s="21"/>
      <c r="I975" s="21"/>
      <c r="J975" s="21" t="s">
        <v>1032</v>
      </c>
      <c r="K975" s="21" t="s">
        <v>3069</v>
      </c>
      <c r="L975" s="41">
        <v>55000.0</v>
      </c>
      <c r="M975" s="20"/>
      <c r="N975" s="24">
        <v>45000.0</v>
      </c>
      <c r="O975" s="25">
        <f t="shared" si="257"/>
        <v>0.01222222222</v>
      </c>
      <c r="P975" s="26">
        <v>10000.0</v>
      </c>
      <c r="Q975" s="26">
        <f t="shared" si="2"/>
        <v>0</v>
      </c>
      <c r="R975" s="20"/>
      <c r="S975" s="20"/>
      <c r="T975" s="20"/>
      <c r="U975" s="20"/>
      <c r="V975" s="20"/>
    </row>
    <row r="976" ht="12.75" customHeight="1">
      <c r="A976" s="18" t="s">
        <v>249</v>
      </c>
      <c r="B976" s="21" t="s">
        <v>17</v>
      </c>
      <c r="C976" s="21">
        <v>791.0</v>
      </c>
      <c r="D976" s="20" t="str">
        <f>CONCATENATE(A976," x ", G976)</f>
        <v>Ten Sovereigns (IRE) x In My Life (USA)</v>
      </c>
      <c r="E976" s="21" t="s">
        <v>11</v>
      </c>
      <c r="F976" s="21" t="s">
        <v>717</v>
      </c>
      <c r="G976" s="21" t="s">
        <v>3593</v>
      </c>
      <c r="H976" s="20"/>
      <c r="I976" s="20"/>
      <c r="J976" s="21" t="s">
        <v>3322</v>
      </c>
      <c r="K976" s="21" t="s">
        <v>3594</v>
      </c>
      <c r="L976" s="37">
        <v>55000.0</v>
      </c>
      <c r="M976" s="20"/>
      <c r="N976" s="26">
        <f>VLOOKUP(A976,'Sale Lots'!$A$2:$N$1084,14)</f>
        <v>12500</v>
      </c>
      <c r="O976" s="25"/>
      <c r="P976" s="26">
        <f t="shared" ref="P976:P980" si="262">sum(L976-N976)</f>
        <v>42500</v>
      </c>
      <c r="Q976" s="26">
        <f t="shared" si="2"/>
        <v>32500</v>
      </c>
      <c r="R976" s="20"/>
      <c r="S976" s="20"/>
      <c r="T976" s="20"/>
      <c r="U976" s="20"/>
      <c r="V976" s="20"/>
    </row>
    <row r="977" ht="12.75" customHeight="1">
      <c r="A977" s="17" t="s">
        <v>75</v>
      </c>
      <c r="B977" s="18" t="s">
        <v>14</v>
      </c>
      <c r="C977" s="19" t="s">
        <v>3595</v>
      </c>
      <c r="D977" s="20" t="s">
        <v>3596</v>
      </c>
      <c r="E977" s="21" t="s">
        <v>13</v>
      </c>
      <c r="F977" s="20" t="s">
        <v>333</v>
      </c>
      <c r="G977" s="20" t="s">
        <v>3597</v>
      </c>
      <c r="H977" s="20" t="s">
        <v>16</v>
      </c>
      <c r="I977" s="20" t="s">
        <v>459</v>
      </c>
      <c r="J977" s="20" t="s">
        <v>1675</v>
      </c>
      <c r="K977" s="20" t="s">
        <v>3598</v>
      </c>
      <c r="L977" s="22">
        <v>56000.0</v>
      </c>
      <c r="M977" s="28">
        <v>60000.0</v>
      </c>
      <c r="N977" s="24">
        <v>60000.0</v>
      </c>
      <c r="O977" s="25">
        <f>sum(L977/N977/100)</f>
        <v>0.009333333333</v>
      </c>
      <c r="P977" s="26">
        <f t="shared" si="262"/>
        <v>-4000</v>
      </c>
      <c r="Q977" s="26">
        <f t="shared" si="2"/>
        <v>-14000</v>
      </c>
      <c r="R977" s="20"/>
      <c r="S977" s="20"/>
      <c r="T977" s="20"/>
      <c r="U977" s="20"/>
      <c r="V977" s="20"/>
    </row>
    <row r="978" ht="12.75" customHeight="1">
      <c r="A978" s="18" t="s">
        <v>21</v>
      </c>
      <c r="B978" s="21" t="s">
        <v>17</v>
      </c>
      <c r="C978" s="39">
        <v>754.0</v>
      </c>
      <c r="D978" s="21" t="s">
        <v>3599</v>
      </c>
      <c r="E978" s="21" t="s">
        <v>11</v>
      </c>
      <c r="F978" s="21" t="s">
        <v>311</v>
      </c>
      <c r="G978" s="21" t="s">
        <v>3600</v>
      </c>
      <c r="H978" s="20"/>
      <c r="I978" s="20"/>
      <c r="J978" s="21" t="s">
        <v>3601</v>
      </c>
      <c r="K978" s="21" t="s">
        <v>3602</v>
      </c>
      <c r="L978" s="40">
        <v>58000.0</v>
      </c>
      <c r="M978" s="36"/>
      <c r="N978" s="26">
        <v>12000.0</v>
      </c>
      <c r="O978" s="20"/>
      <c r="P978" s="26">
        <f t="shared" si="262"/>
        <v>46000</v>
      </c>
      <c r="Q978" s="26">
        <f t="shared" si="2"/>
        <v>36000</v>
      </c>
      <c r="R978" s="20"/>
      <c r="S978" s="20"/>
      <c r="T978" s="20"/>
      <c r="U978" s="20"/>
      <c r="V978" s="20"/>
    </row>
    <row r="979" ht="12.75" customHeight="1">
      <c r="A979" s="18" t="s">
        <v>155</v>
      </c>
      <c r="B979" s="21" t="s">
        <v>17</v>
      </c>
      <c r="C979" s="21">
        <v>996.0</v>
      </c>
      <c r="D979" s="20" t="str">
        <f>CONCATENATE(A979," x ", G979)</f>
        <v>Kodi Bear (IRE) x Symposium (GB)</v>
      </c>
      <c r="E979" s="21" t="s">
        <v>13</v>
      </c>
      <c r="F979" s="21" t="s">
        <v>717</v>
      </c>
      <c r="G979" s="21" t="s">
        <v>3603</v>
      </c>
      <c r="H979" s="20"/>
      <c r="I979" s="20"/>
      <c r="J979" s="21" t="s">
        <v>771</v>
      </c>
      <c r="K979" s="21" t="s">
        <v>2871</v>
      </c>
      <c r="L979" s="37">
        <v>58000.0</v>
      </c>
      <c r="M979" s="20"/>
      <c r="N979" s="26">
        <f>VLOOKUP(A979,'Sale Lots'!$A$2:$N$1084,14)</f>
        <v>15000</v>
      </c>
      <c r="O979" s="25"/>
      <c r="P979" s="26">
        <f t="shared" si="262"/>
        <v>43000</v>
      </c>
      <c r="Q979" s="26">
        <f t="shared" si="2"/>
        <v>33000</v>
      </c>
      <c r="R979" s="20"/>
      <c r="S979" s="20"/>
      <c r="T979" s="20"/>
      <c r="U979" s="20"/>
      <c r="V979" s="20"/>
    </row>
    <row r="980" ht="12.75" customHeight="1">
      <c r="A980" s="17" t="s">
        <v>173</v>
      </c>
      <c r="B980" s="18" t="s">
        <v>14</v>
      </c>
      <c r="C980" s="19" t="s">
        <v>3604</v>
      </c>
      <c r="D980" s="20" t="s">
        <v>3605</v>
      </c>
      <c r="E980" s="21" t="s">
        <v>11</v>
      </c>
      <c r="F980" s="20" t="s">
        <v>311</v>
      </c>
      <c r="G980" s="20" t="s">
        <v>3606</v>
      </c>
      <c r="H980" s="20" t="s">
        <v>16</v>
      </c>
      <c r="I980" s="20" t="s">
        <v>537</v>
      </c>
      <c r="J980" s="20" t="s">
        <v>757</v>
      </c>
      <c r="K980" s="20" t="s">
        <v>1772</v>
      </c>
      <c r="L980" s="22">
        <v>58000.0</v>
      </c>
      <c r="M980" s="28">
        <v>50000.0</v>
      </c>
      <c r="N980" s="24">
        <v>50000.0</v>
      </c>
      <c r="O980" s="25">
        <f t="shared" ref="O980:O989" si="263">sum(L980/N980/100)</f>
        <v>0.0116</v>
      </c>
      <c r="P980" s="26">
        <f t="shared" si="262"/>
        <v>8000</v>
      </c>
      <c r="Q980" s="26">
        <f t="shared" si="2"/>
        <v>-2000</v>
      </c>
      <c r="R980" s="20"/>
      <c r="S980" s="20"/>
      <c r="T980" s="20"/>
      <c r="U980" s="20"/>
      <c r="V980" s="20"/>
    </row>
    <row r="981" ht="12.75" customHeight="1">
      <c r="A981" s="33" t="s">
        <v>215</v>
      </c>
      <c r="B981" s="21" t="s">
        <v>10</v>
      </c>
      <c r="C981" s="39">
        <v>192.0</v>
      </c>
      <c r="D981" s="21" t="s">
        <v>3607</v>
      </c>
      <c r="E981" s="21" t="s">
        <v>11</v>
      </c>
      <c r="F981" s="35"/>
      <c r="G981" s="21"/>
      <c r="H981" s="21"/>
      <c r="I981" s="21"/>
      <c r="J981" s="21" t="s">
        <v>3608</v>
      </c>
      <c r="K981" s="21" t="s">
        <v>2949</v>
      </c>
      <c r="L981" s="41">
        <v>58000.0</v>
      </c>
      <c r="M981" s="20"/>
      <c r="N981" s="24">
        <v>39000.0</v>
      </c>
      <c r="O981" s="25">
        <f t="shared" si="263"/>
        <v>0.01487179487</v>
      </c>
      <c r="P981" s="26">
        <v>19000.0</v>
      </c>
      <c r="Q981" s="26">
        <f t="shared" si="2"/>
        <v>9000</v>
      </c>
      <c r="R981" s="20"/>
      <c r="S981" s="20"/>
      <c r="T981" s="20"/>
      <c r="U981" s="20"/>
      <c r="V981" s="20"/>
    </row>
    <row r="982" ht="12.75" customHeight="1">
      <c r="A982" s="18" t="s">
        <v>215</v>
      </c>
      <c r="B982" s="21" t="s">
        <v>17</v>
      </c>
      <c r="C982" s="39">
        <v>657.0</v>
      </c>
      <c r="D982" s="20" t="s">
        <v>3609</v>
      </c>
      <c r="E982" s="21" t="s">
        <v>11</v>
      </c>
      <c r="F982" s="21" t="s">
        <v>311</v>
      </c>
      <c r="G982" s="21" t="s">
        <v>3610</v>
      </c>
      <c r="H982" s="20"/>
      <c r="I982" s="20"/>
      <c r="J982" s="21" t="s">
        <v>3611</v>
      </c>
      <c r="K982" s="21" t="s">
        <v>2440</v>
      </c>
      <c r="L982" s="41">
        <v>58000.0</v>
      </c>
      <c r="M982" s="36"/>
      <c r="N982" s="26">
        <v>39000.0</v>
      </c>
      <c r="O982" s="25">
        <f t="shared" si="263"/>
        <v>0.01487179487</v>
      </c>
      <c r="P982" s="26">
        <f t="shared" ref="P982:P983" si="264">sum(L982-N982)</f>
        <v>19000</v>
      </c>
      <c r="Q982" s="26">
        <f t="shared" si="2"/>
        <v>9000</v>
      </c>
      <c r="R982" s="20"/>
      <c r="S982" s="20"/>
      <c r="T982" s="20"/>
      <c r="U982" s="20"/>
      <c r="V982" s="20"/>
    </row>
    <row r="983" ht="12.75" customHeight="1">
      <c r="A983" s="18" t="s">
        <v>235</v>
      </c>
      <c r="B983" s="21" t="s">
        <v>17</v>
      </c>
      <c r="C983" s="39">
        <v>519.0</v>
      </c>
      <c r="D983" s="20" t="s">
        <v>3612</v>
      </c>
      <c r="E983" s="21" t="s">
        <v>11</v>
      </c>
      <c r="F983" s="21" t="s">
        <v>721</v>
      </c>
      <c r="G983" s="21" t="s">
        <v>3613</v>
      </c>
      <c r="H983" s="20"/>
      <c r="I983" s="20"/>
      <c r="J983" s="21" t="s">
        <v>2059</v>
      </c>
      <c r="K983" s="21" t="s">
        <v>3463</v>
      </c>
      <c r="L983" s="22">
        <v>58000.0</v>
      </c>
      <c r="M983" s="36"/>
      <c r="N983" s="24">
        <v>16000.0</v>
      </c>
      <c r="O983" s="25">
        <f t="shared" si="263"/>
        <v>0.03625</v>
      </c>
      <c r="P983" s="26">
        <f t="shared" si="264"/>
        <v>42000</v>
      </c>
      <c r="Q983" s="26">
        <f t="shared" si="2"/>
        <v>32000</v>
      </c>
      <c r="R983" s="20"/>
      <c r="S983" s="20"/>
      <c r="T983" s="20"/>
      <c r="U983" s="20"/>
      <c r="V983" s="20"/>
    </row>
    <row r="984" ht="12.75" customHeight="1">
      <c r="A984" s="33" t="s">
        <v>241</v>
      </c>
      <c r="B984" s="21" t="s">
        <v>10</v>
      </c>
      <c r="C984" s="40">
        <v>210.0</v>
      </c>
      <c r="D984" s="21" t="s">
        <v>3614</v>
      </c>
      <c r="E984" s="21" t="s">
        <v>13</v>
      </c>
      <c r="F984" s="35"/>
      <c r="G984" s="21"/>
      <c r="H984" s="21"/>
      <c r="I984" s="21"/>
      <c r="J984" s="21" t="s">
        <v>790</v>
      </c>
      <c r="K984" s="21" t="s">
        <v>3615</v>
      </c>
      <c r="L984" s="41">
        <v>58000.0</v>
      </c>
      <c r="M984" s="36"/>
      <c r="N984" s="24">
        <v>45000.0</v>
      </c>
      <c r="O984" s="25">
        <f t="shared" si="263"/>
        <v>0.01288888889</v>
      </c>
      <c r="P984" s="26">
        <v>13000.0</v>
      </c>
      <c r="Q984" s="26">
        <f t="shared" si="2"/>
        <v>3000</v>
      </c>
      <c r="R984" s="20"/>
      <c r="S984" s="20"/>
      <c r="T984" s="20"/>
      <c r="U984" s="20"/>
      <c r="V984" s="20"/>
    </row>
    <row r="985" ht="12.75" customHeight="1">
      <c r="A985" s="18" t="s">
        <v>19</v>
      </c>
      <c r="B985" s="21" t="s">
        <v>10</v>
      </c>
      <c r="C985" s="39">
        <v>490.0</v>
      </c>
      <c r="D985" s="21" t="s">
        <v>3616</v>
      </c>
      <c r="E985" s="21" t="s">
        <v>13</v>
      </c>
      <c r="F985" s="20"/>
      <c r="G985" s="20"/>
      <c r="H985" s="20"/>
      <c r="I985" s="20"/>
      <c r="J985" s="21" t="s">
        <v>3379</v>
      </c>
      <c r="K985" s="21" t="s">
        <v>3617</v>
      </c>
      <c r="L985" s="22">
        <v>60000.0</v>
      </c>
      <c r="M985" s="23" t="s">
        <v>620</v>
      </c>
      <c r="N985" s="24">
        <v>9600.0</v>
      </c>
      <c r="O985" s="25">
        <f t="shared" si="263"/>
        <v>0.0625</v>
      </c>
      <c r="P985" s="26">
        <v>55000.0</v>
      </c>
      <c r="Q985" s="26">
        <f t="shared" si="2"/>
        <v>40400</v>
      </c>
      <c r="R985" s="20"/>
      <c r="S985" s="20"/>
      <c r="T985" s="20"/>
      <c r="U985" s="20"/>
      <c r="V985" s="20"/>
    </row>
    <row r="986" ht="12.75" customHeight="1">
      <c r="A986" s="18" t="s">
        <v>39</v>
      </c>
      <c r="B986" s="21" t="s">
        <v>10</v>
      </c>
      <c r="C986" s="39">
        <v>346.0</v>
      </c>
      <c r="D986" s="21" t="s">
        <v>3618</v>
      </c>
      <c r="E986" s="21" t="s">
        <v>11</v>
      </c>
      <c r="F986" s="20"/>
      <c r="G986" s="20"/>
      <c r="H986" s="20"/>
      <c r="I986" s="20"/>
      <c r="J986" s="21" t="s">
        <v>1143</v>
      </c>
      <c r="K986" s="21" t="s">
        <v>2882</v>
      </c>
      <c r="L986" s="22">
        <v>60000.0</v>
      </c>
      <c r="M986" s="36"/>
      <c r="N986" s="26">
        <v>12000.0</v>
      </c>
      <c r="O986" s="25">
        <f t="shared" si="263"/>
        <v>0.05</v>
      </c>
      <c r="P986" s="26">
        <v>48000.0</v>
      </c>
      <c r="Q986" s="26">
        <f t="shared" si="2"/>
        <v>38000</v>
      </c>
      <c r="R986" s="20"/>
      <c r="S986" s="20"/>
      <c r="T986" s="20"/>
      <c r="U986" s="20"/>
      <c r="V986" s="20"/>
    </row>
    <row r="987" ht="12.75" customHeight="1">
      <c r="A987" s="33" t="s">
        <v>43</v>
      </c>
      <c r="B987" s="21" t="s">
        <v>10</v>
      </c>
      <c r="C987" s="40">
        <v>241.0</v>
      </c>
      <c r="D987" s="21" t="s">
        <v>3619</v>
      </c>
      <c r="E987" s="21" t="s">
        <v>11</v>
      </c>
      <c r="F987" s="35"/>
      <c r="G987" s="21"/>
      <c r="H987" s="21"/>
      <c r="I987" s="21"/>
      <c r="J987" s="21" t="s">
        <v>1589</v>
      </c>
      <c r="K987" s="21" t="s">
        <v>969</v>
      </c>
      <c r="L987" s="41">
        <v>60000.0</v>
      </c>
      <c r="M987" s="36"/>
      <c r="N987" s="24">
        <v>60000.0</v>
      </c>
      <c r="O987" s="25">
        <f t="shared" si="263"/>
        <v>0.01</v>
      </c>
      <c r="P987" s="26">
        <v>0.0</v>
      </c>
      <c r="Q987" s="26">
        <f t="shared" si="2"/>
        <v>-10000</v>
      </c>
      <c r="R987" s="20"/>
      <c r="S987" s="20"/>
      <c r="T987" s="20"/>
      <c r="U987" s="20"/>
      <c r="V987" s="20"/>
    </row>
    <row r="988" ht="12.75" customHeight="1">
      <c r="A988" s="18" t="s">
        <v>47</v>
      </c>
      <c r="B988" s="21" t="s">
        <v>10</v>
      </c>
      <c r="C988" s="39">
        <v>282.0</v>
      </c>
      <c r="D988" s="21" t="s">
        <v>3620</v>
      </c>
      <c r="E988" s="21" t="s">
        <v>11</v>
      </c>
      <c r="F988" s="20"/>
      <c r="G988" s="20"/>
      <c r="H988" s="20"/>
      <c r="I988" s="20"/>
      <c r="J988" s="21" t="s">
        <v>1030</v>
      </c>
      <c r="K988" s="21" t="s">
        <v>3621</v>
      </c>
      <c r="L988" s="22">
        <v>60000.0</v>
      </c>
      <c r="M988" s="36"/>
      <c r="N988" s="26">
        <v>7500.0</v>
      </c>
      <c r="O988" s="25">
        <f t="shared" si="263"/>
        <v>0.08</v>
      </c>
      <c r="P988" s="26">
        <v>52500.0</v>
      </c>
      <c r="Q988" s="26">
        <f t="shared" si="2"/>
        <v>42500</v>
      </c>
      <c r="R988" s="20"/>
      <c r="S988" s="20"/>
      <c r="T988" s="20"/>
      <c r="U988" s="20"/>
      <c r="V988" s="20"/>
    </row>
    <row r="989" ht="12.75" customHeight="1">
      <c r="A989" s="18" t="s">
        <v>55</v>
      </c>
      <c r="B989" s="21" t="s">
        <v>10</v>
      </c>
      <c r="C989" s="39">
        <v>334.0</v>
      </c>
      <c r="D989" s="21" t="s">
        <v>3622</v>
      </c>
      <c r="E989" s="21" t="s">
        <v>11</v>
      </c>
      <c r="F989" s="20"/>
      <c r="G989" s="20"/>
      <c r="H989" s="20"/>
      <c r="I989" s="20"/>
      <c r="J989" s="21" t="s">
        <v>705</v>
      </c>
      <c r="K989" s="21" t="s">
        <v>3108</v>
      </c>
      <c r="L989" s="22">
        <v>60000.0</v>
      </c>
      <c r="M989" s="36"/>
      <c r="N989" s="24">
        <v>50000.0</v>
      </c>
      <c r="O989" s="25">
        <f t="shared" si="263"/>
        <v>0.012</v>
      </c>
      <c r="P989" s="26">
        <v>47500.0</v>
      </c>
      <c r="Q989" s="26">
        <f t="shared" si="2"/>
        <v>0</v>
      </c>
      <c r="R989" s="20"/>
      <c r="S989" s="20"/>
      <c r="T989" s="20"/>
      <c r="U989" s="20"/>
      <c r="V989" s="20"/>
    </row>
    <row r="990" ht="12.75" customHeight="1">
      <c r="A990" s="18" t="s">
        <v>67</v>
      </c>
      <c r="B990" s="21" t="s">
        <v>17</v>
      </c>
      <c r="C990" s="21">
        <v>808.0</v>
      </c>
      <c r="D990" s="20" t="str">
        <f>CONCATENATE(A990," x ", G990)</f>
        <v>Cotai Glory (GB) x Julienne (IRE)</v>
      </c>
      <c r="E990" s="21" t="s">
        <v>11</v>
      </c>
      <c r="F990" s="21" t="s">
        <v>853</v>
      </c>
      <c r="G990" s="21" t="s">
        <v>3623</v>
      </c>
      <c r="H990" s="20"/>
      <c r="I990" s="20"/>
      <c r="J990" s="21" t="s">
        <v>981</v>
      </c>
      <c r="K990" s="21" t="s">
        <v>3624</v>
      </c>
      <c r="L990" s="37">
        <v>60000.0</v>
      </c>
      <c r="M990" s="20"/>
      <c r="N990" s="24">
        <v>12500.0</v>
      </c>
      <c r="O990" s="25"/>
      <c r="P990" s="26">
        <f>sum(L990-N990)</f>
        <v>47500</v>
      </c>
      <c r="Q990" s="26">
        <f t="shared" si="2"/>
        <v>37500</v>
      </c>
      <c r="R990" s="20"/>
      <c r="S990" s="20"/>
      <c r="T990" s="20"/>
      <c r="U990" s="20"/>
      <c r="V990" s="20"/>
    </row>
    <row r="991" ht="12.75" customHeight="1">
      <c r="A991" s="18" t="s">
        <v>75</v>
      </c>
      <c r="B991" s="21" t="s">
        <v>10</v>
      </c>
      <c r="C991" s="39">
        <v>460.0</v>
      </c>
      <c r="D991" s="21" t="s">
        <v>3625</v>
      </c>
      <c r="E991" s="21" t="s">
        <v>13</v>
      </c>
      <c r="F991" s="20"/>
      <c r="G991" s="20"/>
      <c r="H991" s="20"/>
      <c r="I991" s="20"/>
      <c r="J991" s="21" t="s">
        <v>1660</v>
      </c>
      <c r="K991" s="21" t="s">
        <v>3626</v>
      </c>
      <c r="L991" s="22">
        <v>60000.0</v>
      </c>
      <c r="M991" s="36"/>
      <c r="N991" s="26">
        <v>60000.0</v>
      </c>
      <c r="O991" s="25">
        <f t="shared" ref="O991:O997" si="265">sum(L991/N991/100)</f>
        <v>0.01</v>
      </c>
      <c r="P991" s="26">
        <v>0.0</v>
      </c>
      <c r="Q991" s="26">
        <f t="shared" si="2"/>
        <v>-10000</v>
      </c>
      <c r="R991" s="20"/>
      <c r="S991" s="20"/>
      <c r="T991" s="20"/>
      <c r="U991" s="20"/>
      <c r="V991" s="20"/>
    </row>
    <row r="992" ht="12.75" customHeight="1">
      <c r="A992" s="17" t="s">
        <v>75</v>
      </c>
      <c r="B992" s="18" t="s">
        <v>12</v>
      </c>
      <c r="C992" s="19" t="s">
        <v>3627</v>
      </c>
      <c r="D992" s="20" t="s">
        <v>3628</v>
      </c>
      <c r="E992" s="21" t="s">
        <v>11</v>
      </c>
      <c r="F992" s="20" t="s">
        <v>311</v>
      </c>
      <c r="G992" s="20" t="s">
        <v>3629</v>
      </c>
      <c r="H992" s="20" t="s">
        <v>16</v>
      </c>
      <c r="I992" s="20" t="s">
        <v>597</v>
      </c>
      <c r="J992" s="20" t="s">
        <v>963</v>
      </c>
      <c r="K992" s="20" t="s">
        <v>1177</v>
      </c>
      <c r="L992" s="22">
        <v>60000.0</v>
      </c>
      <c r="M992" s="28">
        <v>60000.0</v>
      </c>
      <c r="N992" s="24">
        <v>60000.0</v>
      </c>
      <c r="O992" s="25">
        <f t="shared" si="265"/>
        <v>0.01</v>
      </c>
      <c r="P992" s="26">
        <f>sum(L992-N992)+0.01</f>
        <v>0.01</v>
      </c>
      <c r="Q992" s="26">
        <f t="shared" si="2"/>
        <v>-10000</v>
      </c>
      <c r="R992" s="20"/>
      <c r="S992" s="20"/>
      <c r="T992" s="20"/>
      <c r="U992" s="20"/>
      <c r="V992" s="20"/>
    </row>
    <row r="993" ht="12.75" customHeight="1">
      <c r="A993" s="17" t="s">
        <v>111</v>
      </c>
      <c r="B993" s="18" t="s">
        <v>12</v>
      </c>
      <c r="C993" s="19" t="s">
        <v>3630</v>
      </c>
      <c r="D993" s="20" t="s">
        <v>3631</v>
      </c>
      <c r="E993" s="21" t="s">
        <v>11</v>
      </c>
      <c r="F993" s="20" t="s">
        <v>311</v>
      </c>
      <c r="G993" s="20" t="s">
        <v>3632</v>
      </c>
      <c r="H993" s="20" t="s">
        <v>328</v>
      </c>
      <c r="I993" s="20" t="s">
        <v>141</v>
      </c>
      <c r="J993" s="20" t="s">
        <v>412</v>
      </c>
      <c r="K993" s="20" t="s">
        <v>743</v>
      </c>
      <c r="L993" s="22">
        <v>60000.0</v>
      </c>
      <c r="M993" s="28">
        <v>25000.0</v>
      </c>
      <c r="N993" s="24">
        <v>25000.0</v>
      </c>
      <c r="O993" s="25">
        <f t="shared" si="265"/>
        <v>0.024</v>
      </c>
      <c r="P993" s="26">
        <f t="shared" ref="P993:P994" si="266">sum(L993-N993)</f>
        <v>35000</v>
      </c>
      <c r="Q993" s="26">
        <f t="shared" si="2"/>
        <v>25000</v>
      </c>
      <c r="R993" s="20"/>
      <c r="S993" s="20"/>
      <c r="T993" s="20"/>
      <c r="U993" s="20"/>
      <c r="V993" s="20"/>
    </row>
    <row r="994" ht="12.75" customHeight="1">
      <c r="A994" s="17" t="s">
        <v>141</v>
      </c>
      <c r="B994" s="18" t="s">
        <v>12</v>
      </c>
      <c r="C994" s="19" t="s">
        <v>3633</v>
      </c>
      <c r="D994" s="20" t="s">
        <v>3634</v>
      </c>
      <c r="E994" s="21" t="s">
        <v>11</v>
      </c>
      <c r="F994" s="20" t="s">
        <v>311</v>
      </c>
      <c r="G994" s="20" t="s">
        <v>3635</v>
      </c>
      <c r="H994" s="20" t="s">
        <v>1823</v>
      </c>
      <c r="I994" s="20" t="s">
        <v>1980</v>
      </c>
      <c r="J994" s="20" t="s">
        <v>1878</v>
      </c>
      <c r="K994" s="20" t="s">
        <v>3266</v>
      </c>
      <c r="L994" s="22">
        <v>60000.0</v>
      </c>
      <c r="M994" s="28" t="s">
        <v>1826</v>
      </c>
      <c r="N994" s="46">
        <v>60000.0</v>
      </c>
      <c r="O994" s="25">
        <f t="shared" si="265"/>
        <v>0.01</v>
      </c>
      <c r="P994" s="26">
        <f t="shared" si="266"/>
        <v>0</v>
      </c>
      <c r="Q994" s="26">
        <f t="shared" si="2"/>
        <v>-10000</v>
      </c>
      <c r="R994" s="20"/>
      <c r="S994" s="20"/>
      <c r="T994" s="20"/>
      <c r="U994" s="20"/>
      <c r="V994" s="20"/>
    </row>
    <row r="995" ht="12.75" customHeight="1">
      <c r="A995" s="33" t="s">
        <v>153</v>
      </c>
      <c r="B995" s="21" t="s">
        <v>10</v>
      </c>
      <c r="C995" s="39">
        <v>152.0</v>
      </c>
      <c r="D995" s="21" t="s">
        <v>3636</v>
      </c>
      <c r="E995" s="21" t="s">
        <v>13</v>
      </c>
      <c r="F995" s="35"/>
      <c r="G995" s="21"/>
      <c r="H995" s="21"/>
      <c r="I995" s="21"/>
      <c r="J995" s="21" t="s">
        <v>893</v>
      </c>
      <c r="K995" s="21" t="s">
        <v>3637</v>
      </c>
      <c r="L995" s="41">
        <v>60000.0</v>
      </c>
      <c r="M995" s="20"/>
      <c r="N995" s="24">
        <v>150000.0</v>
      </c>
      <c r="O995" s="25">
        <f t="shared" si="265"/>
        <v>0.004</v>
      </c>
      <c r="P995" s="26">
        <v>55000.0</v>
      </c>
      <c r="Q995" s="26">
        <f t="shared" si="2"/>
        <v>-100000</v>
      </c>
      <c r="R995" s="20"/>
      <c r="S995" s="20"/>
      <c r="T995" s="20"/>
      <c r="U995" s="20"/>
      <c r="V995" s="20"/>
    </row>
    <row r="996" ht="12.75" customHeight="1">
      <c r="A996" s="18" t="s">
        <v>173</v>
      </c>
      <c r="B996" s="21" t="s">
        <v>10</v>
      </c>
      <c r="C996" s="39">
        <v>396.0</v>
      </c>
      <c r="D996" s="21" t="s">
        <v>3638</v>
      </c>
      <c r="E996" s="21" t="s">
        <v>13</v>
      </c>
      <c r="F996" s="20"/>
      <c r="G996" s="20"/>
      <c r="H996" s="20"/>
      <c r="I996" s="20"/>
      <c r="J996" s="21" t="s">
        <v>3639</v>
      </c>
      <c r="K996" s="21" t="s">
        <v>3640</v>
      </c>
      <c r="L996" s="22">
        <v>60000.0</v>
      </c>
      <c r="M996" s="36"/>
      <c r="N996" s="26">
        <v>50000.0</v>
      </c>
      <c r="O996" s="25">
        <f t="shared" si="265"/>
        <v>0.012</v>
      </c>
      <c r="P996" s="26">
        <v>10000.0</v>
      </c>
      <c r="Q996" s="26">
        <f t="shared" si="2"/>
        <v>0</v>
      </c>
      <c r="R996" s="20"/>
      <c r="S996" s="20"/>
      <c r="T996" s="20"/>
      <c r="U996" s="20"/>
      <c r="V996" s="20"/>
    </row>
    <row r="997" ht="12.75" customHeight="1">
      <c r="A997" s="17" t="s">
        <v>173</v>
      </c>
      <c r="B997" s="18" t="s">
        <v>14</v>
      </c>
      <c r="C997" s="19" t="s">
        <v>3641</v>
      </c>
      <c r="D997" s="20" t="s">
        <v>3642</v>
      </c>
      <c r="E997" s="21" t="s">
        <v>11</v>
      </c>
      <c r="F997" s="20" t="s">
        <v>311</v>
      </c>
      <c r="G997" s="20" t="s">
        <v>3643</v>
      </c>
      <c r="H997" s="20" t="s">
        <v>16</v>
      </c>
      <c r="I997" s="20" t="s">
        <v>489</v>
      </c>
      <c r="J997" s="20" t="s">
        <v>757</v>
      </c>
      <c r="K997" s="20" t="s">
        <v>3083</v>
      </c>
      <c r="L997" s="22">
        <v>60000.0</v>
      </c>
      <c r="M997" s="28">
        <v>50000.0</v>
      </c>
      <c r="N997" s="24">
        <v>50000.0</v>
      </c>
      <c r="O997" s="25">
        <f t="shared" si="265"/>
        <v>0.012</v>
      </c>
      <c r="P997" s="26">
        <f t="shared" ref="P997:P999" si="267">sum(L997-N997)</f>
        <v>10000</v>
      </c>
      <c r="Q997" s="26">
        <f t="shared" si="2"/>
        <v>0</v>
      </c>
      <c r="R997" s="20"/>
      <c r="S997" s="20"/>
      <c r="T997" s="20"/>
      <c r="U997" s="20"/>
      <c r="V997" s="20"/>
    </row>
    <row r="998" ht="12.75" customHeight="1">
      <c r="A998" s="18" t="s">
        <v>185</v>
      </c>
      <c r="B998" s="21" t="s">
        <v>17</v>
      </c>
      <c r="C998" s="39">
        <v>740.0</v>
      </c>
      <c r="D998" s="21" t="s">
        <v>3644</v>
      </c>
      <c r="E998" s="21" t="s">
        <v>13</v>
      </c>
      <c r="F998" s="21" t="s">
        <v>853</v>
      </c>
      <c r="G998" s="21" t="s">
        <v>3645</v>
      </c>
      <c r="H998" s="20"/>
      <c r="I998" s="20"/>
      <c r="J998" s="21" t="s">
        <v>2604</v>
      </c>
      <c r="K998" s="21" t="s">
        <v>788</v>
      </c>
      <c r="L998" s="40">
        <v>60000.0</v>
      </c>
      <c r="M998" s="36"/>
      <c r="N998" s="26">
        <v>100000.0</v>
      </c>
      <c r="O998" s="20"/>
      <c r="P998" s="26">
        <f t="shared" si="267"/>
        <v>-40000</v>
      </c>
      <c r="Q998" s="26">
        <f t="shared" si="2"/>
        <v>-50000</v>
      </c>
      <c r="R998" s="20"/>
      <c r="S998" s="20"/>
      <c r="T998" s="20"/>
      <c r="U998" s="20"/>
      <c r="V998" s="20"/>
    </row>
    <row r="999" ht="12.75" customHeight="1">
      <c r="A999" s="18" t="s">
        <v>225</v>
      </c>
      <c r="B999" s="21" t="s">
        <v>17</v>
      </c>
      <c r="C999" s="39">
        <v>625.0</v>
      </c>
      <c r="D999" s="20" t="s">
        <v>3646</v>
      </c>
      <c r="E999" s="21" t="s">
        <v>11</v>
      </c>
      <c r="F999" s="21" t="s">
        <v>721</v>
      </c>
      <c r="G999" s="21" t="s">
        <v>3647</v>
      </c>
      <c r="H999" s="20"/>
      <c r="I999" s="20"/>
      <c r="J999" s="21" t="s">
        <v>1675</v>
      </c>
      <c r="K999" s="21" t="s">
        <v>3648</v>
      </c>
      <c r="L999" s="22">
        <v>60000.0</v>
      </c>
      <c r="M999" s="36"/>
      <c r="N999" s="26">
        <v>27500.0</v>
      </c>
      <c r="O999" s="25">
        <f t="shared" ref="O999:O1014" si="268">sum(L999/N999/100)</f>
        <v>0.02181818182</v>
      </c>
      <c r="P999" s="26">
        <f t="shared" si="267"/>
        <v>32500</v>
      </c>
      <c r="Q999" s="26">
        <f t="shared" si="2"/>
        <v>22500</v>
      </c>
      <c r="R999" s="20"/>
      <c r="S999" s="20"/>
      <c r="T999" s="20"/>
      <c r="U999" s="20"/>
      <c r="V999" s="20"/>
    </row>
    <row r="1000" ht="12.75" customHeight="1">
      <c r="A1000" s="18" t="s">
        <v>237</v>
      </c>
      <c r="B1000" s="21" t="s">
        <v>10</v>
      </c>
      <c r="C1000" s="39" t="s">
        <v>3649</v>
      </c>
      <c r="D1000" s="21" t="s">
        <v>3650</v>
      </c>
      <c r="E1000" s="21" t="s">
        <v>13</v>
      </c>
      <c r="F1000" s="20"/>
      <c r="G1000" s="20"/>
      <c r="H1000" s="20"/>
      <c r="I1000" s="20"/>
      <c r="J1000" s="21" t="s">
        <v>1023</v>
      </c>
      <c r="K1000" s="21" t="s">
        <v>2844</v>
      </c>
      <c r="L1000" s="22">
        <v>60000.0</v>
      </c>
      <c r="M1000" s="36"/>
      <c r="N1000" s="24">
        <v>50000.0</v>
      </c>
      <c r="O1000" s="25">
        <f t="shared" si="268"/>
        <v>0.012</v>
      </c>
      <c r="P1000" s="26">
        <v>44000.0</v>
      </c>
      <c r="Q1000" s="26">
        <f t="shared" si="2"/>
        <v>0</v>
      </c>
      <c r="R1000" s="20"/>
      <c r="S1000" s="20"/>
      <c r="T1000" s="20"/>
      <c r="U1000" s="20"/>
      <c r="V1000" s="20"/>
    </row>
    <row r="1001" ht="12.75" customHeight="1">
      <c r="A1001" s="18" t="s">
        <v>239</v>
      </c>
      <c r="B1001" s="21" t="s">
        <v>10</v>
      </c>
      <c r="C1001" s="39">
        <v>443.0</v>
      </c>
      <c r="D1001" s="21" t="s">
        <v>3651</v>
      </c>
      <c r="E1001" s="21" t="s">
        <v>13</v>
      </c>
      <c r="F1001" s="20"/>
      <c r="G1001" s="20"/>
      <c r="H1001" s="20"/>
      <c r="I1001" s="20"/>
      <c r="J1001" s="21" t="s">
        <v>959</v>
      </c>
      <c r="K1001" s="21" t="s">
        <v>3652</v>
      </c>
      <c r="L1001" s="22">
        <v>60000.0</v>
      </c>
      <c r="M1001" s="36"/>
      <c r="N1001" s="26">
        <v>10000.0</v>
      </c>
      <c r="O1001" s="25">
        <f t="shared" si="268"/>
        <v>0.06</v>
      </c>
      <c r="P1001" s="26">
        <v>50000.0</v>
      </c>
      <c r="Q1001" s="26">
        <f t="shared" si="2"/>
        <v>40000</v>
      </c>
      <c r="R1001" s="20"/>
      <c r="S1001" s="20"/>
      <c r="T1001" s="20"/>
      <c r="U1001" s="20"/>
      <c r="V1001" s="20"/>
    </row>
    <row r="1002" ht="12.75" customHeight="1">
      <c r="A1002" s="33" t="s">
        <v>241</v>
      </c>
      <c r="B1002" s="21" t="s">
        <v>10</v>
      </c>
      <c r="C1002" s="40">
        <v>122.0</v>
      </c>
      <c r="D1002" s="21" t="s">
        <v>3653</v>
      </c>
      <c r="E1002" s="21" t="s">
        <v>13</v>
      </c>
      <c r="F1002" s="35"/>
      <c r="G1002" s="21"/>
      <c r="H1002" s="21"/>
      <c r="I1002" s="21"/>
      <c r="J1002" s="21" t="s">
        <v>1342</v>
      </c>
      <c r="K1002" s="21" t="s">
        <v>3654</v>
      </c>
      <c r="L1002" s="41">
        <v>60000.0</v>
      </c>
      <c r="M1002" s="20"/>
      <c r="N1002" s="24">
        <v>45000.0</v>
      </c>
      <c r="O1002" s="25">
        <f t="shared" si="268"/>
        <v>0.01333333333</v>
      </c>
      <c r="P1002" s="26">
        <v>15000.0</v>
      </c>
      <c r="Q1002" s="26">
        <f t="shared" si="2"/>
        <v>5000</v>
      </c>
      <c r="R1002" s="20"/>
      <c r="S1002" s="20"/>
      <c r="T1002" s="20"/>
      <c r="U1002" s="20"/>
      <c r="V1002" s="20"/>
    </row>
    <row r="1003" ht="12.75" customHeight="1">
      <c r="A1003" s="18" t="s">
        <v>245</v>
      </c>
      <c r="B1003" s="21" t="s">
        <v>10</v>
      </c>
      <c r="C1003" s="39">
        <v>344.0</v>
      </c>
      <c r="D1003" s="21" t="s">
        <v>3655</v>
      </c>
      <c r="E1003" s="21" t="s">
        <v>13</v>
      </c>
      <c r="F1003" s="20"/>
      <c r="G1003" s="20"/>
      <c r="H1003" s="20"/>
      <c r="I1003" s="20"/>
      <c r="J1003" s="21" t="s">
        <v>1279</v>
      </c>
      <c r="K1003" s="21" t="s">
        <v>3069</v>
      </c>
      <c r="L1003" s="22">
        <v>60000.0</v>
      </c>
      <c r="M1003" s="36"/>
      <c r="N1003" s="26">
        <v>12500.0</v>
      </c>
      <c r="O1003" s="25">
        <f t="shared" si="268"/>
        <v>0.048</v>
      </c>
      <c r="P1003" s="26">
        <v>47500.0</v>
      </c>
      <c r="Q1003" s="26">
        <f t="shared" si="2"/>
        <v>37500</v>
      </c>
      <c r="R1003" s="20"/>
      <c r="S1003" s="20"/>
      <c r="T1003" s="20"/>
      <c r="U1003" s="20"/>
      <c r="V1003" s="20"/>
    </row>
    <row r="1004" ht="12.75" customHeight="1">
      <c r="A1004" s="18" t="s">
        <v>259</v>
      </c>
      <c r="B1004" s="21" t="s">
        <v>17</v>
      </c>
      <c r="C1004" s="39">
        <v>662.0</v>
      </c>
      <c r="D1004" s="20" t="s">
        <v>3656</v>
      </c>
      <c r="E1004" s="21" t="s">
        <v>11</v>
      </c>
      <c r="F1004" s="21" t="s">
        <v>358</v>
      </c>
      <c r="G1004" s="21" t="s">
        <v>3657</v>
      </c>
      <c r="H1004" s="20"/>
      <c r="I1004" s="20"/>
      <c r="J1004" s="21" t="s">
        <v>3658</v>
      </c>
      <c r="K1004" s="21" t="s">
        <v>485</v>
      </c>
      <c r="L1004" s="41">
        <v>60000.0</v>
      </c>
      <c r="M1004" s="36"/>
      <c r="N1004" s="24">
        <v>21000.0</v>
      </c>
      <c r="O1004" s="25">
        <f t="shared" si="268"/>
        <v>0.02857142857</v>
      </c>
      <c r="P1004" s="26">
        <f t="shared" ref="P1004:P1006" si="269">sum(L1004-N1004)</f>
        <v>39000</v>
      </c>
      <c r="Q1004" s="26">
        <f t="shared" si="2"/>
        <v>29000</v>
      </c>
      <c r="R1004" s="20"/>
      <c r="S1004" s="20"/>
      <c r="T1004" s="20"/>
      <c r="U1004" s="20"/>
      <c r="V1004" s="20"/>
    </row>
    <row r="1005" ht="12.75" customHeight="1">
      <c r="A1005" s="17" t="s">
        <v>25</v>
      </c>
      <c r="B1005" s="18" t="s">
        <v>14</v>
      </c>
      <c r="C1005" s="19" t="s">
        <v>3659</v>
      </c>
      <c r="D1005" s="20" t="s">
        <v>3660</v>
      </c>
      <c r="E1005" s="21" t="s">
        <v>13</v>
      </c>
      <c r="F1005" s="20" t="s">
        <v>311</v>
      </c>
      <c r="G1005" s="20" t="s">
        <v>3661</v>
      </c>
      <c r="H1005" s="20" t="s">
        <v>285</v>
      </c>
      <c r="I1005" s="20" t="s">
        <v>41</v>
      </c>
      <c r="J1005" s="20" t="s">
        <v>454</v>
      </c>
      <c r="K1005" s="20" t="s">
        <v>3662</v>
      </c>
      <c r="L1005" s="22">
        <v>62000.0</v>
      </c>
      <c r="M1005" s="28">
        <v>10000.0</v>
      </c>
      <c r="N1005" s="24">
        <v>10000.0</v>
      </c>
      <c r="O1005" s="25">
        <f t="shared" si="268"/>
        <v>0.062</v>
      </c>
      <c r="P1005" s="26">
        <f t="shared" si="269"/>
        <v>52000</v>
      </c>
      <c r="Q1005" s="26">
        <f t="shared" si="2"/>
        <v>42000</v>
      </c>
      <c r="R1005" s="20"/>
      <c r="S1005" s="20"/>
      <c r="T1005" s="20"/>
      <c r="U1005" s="20"/>
      <c r="V1005" s="20"/>
    </row>
    <row r="1006" ht="12.75" customHeight="1">
      <c r="A1006" s="17" t="s">
        <v>55</v>
      </c>
      <c r="B1006" s="18" t="s">
        <v>12</v>
      </c>
      <c r="C1006" s="19" t="s">
        <v>3663</v>
      </c>
      <c r="D1006" s="20" t="s">
        <v>3664</v>
      </c>
      <c r="E1006" s="21" t="s">
        <v>11</v>
      </c>
      <c r="F1006" s="20" t="s">
        <v>311</v>
      </c>
      <c r="G1006" s="20" t="s">
        <v>3665</v>
      </c>
      <c r="H1006" s="20" t="s">
        <v>644</v>
      </c>
      <c r="I1006" s="20" t="s">
        <v>1446</v>
      </c>
      <c r="J1006" s="20" t="s">
        <v>407</v>
      </c>
      <c r="K1006" s="20" t="s">
        <v>743</v>
      </c>
      <c r="L1006" s="22">
        <v>62000.0</v>
      </c>
      <c r="M1006" s="28">
        <v>50000.0</v>
      </c>
      <c r="N1006" s="24">
        <v>50000.0</v>
      </c>
      <c r="O1006" s="25">
        <f t="shared" si="268"/>
        <v>0.0124</v>
      </c>
      <c r="P1006" s="26">
        <f t="shared" si="269"/>
        <v>12000</v>
      </c>
      <c r="Q1006" s="26">
        <f t="shared" si="2"/>
        <v>2000</v>
      </c>
      <c r="R1006" s="20"/>
      <c r="S1006" s="20"/>
      <c r="T1006" s="20"/>
      <c r="U1006" s="20"/>
      <c r="V1006" s="20"/>
    </row>
    <row r="1007" ht="12.75" customHeight="1">
      <c r="A1007" s="18" t="s">
        <v>57</v>
      </c>
      <c r="B1007" s="21" t="s">
        <v>10</v>
      </c>
      <c r="C1007" s="39">
        <v>401.0</v>
      </c>
      <c r="D1007" s="21" t="s">
        <v>3666</v>
      </c>
      <c r="E1007" s="21" t="s">
        <v>13</v>
      </c>
      <c r="F1007" s="20"/>
      <c r="G1007" s="20"/>
      <c r="H1007" s="20"/>
      <c r="I1007" s="20"/>
      <c r="J1007" s="21" t="s">
        <v>2879</v>
      </c>
      <c r="K1007" s="21" t="s">
        <v>1061</v>
      </c>
      <c r="L1007" s="22">
        <v>62000.0</v>
      </c>
      <c r="M1007" s="36"/>
      <c r="N1007" s="26">
        <v>12500.0</v>
      </c>
      <c r="O1007" s="25">
        <f t="shared" si="268"/>
        <v>0.0496</v>
      </c>
      <c r="P1007" s="26">
        <v>49500.0</v>
      </c>
      <c r="Q1007" s="26">
        <f t="shared" si="2"/>
        <v>39500</v>
      </c>
      <c r="R1007" s="20"/>
      <c r="S1007" s="20"/>
      <c r="T1007" s="20"/>
      <c r="U1007" s="20"/>
      <c r="V1007" s="20"/>
    </row>
    <row r="1008" ht="12.75" customHeight="1">
      <c r="A1008" s="33" t="s">
        <v>59</v>
      </c>
      <c r="B1008" s="21" t="s">
        <v>10</v>
      </c>
      <c r="C1008" s="40">
        <v>137.0</v>
      </c>
      <c r="D1008" s="21" t="s">
        <v>3667</v>
      </c>
      <c r="E1008" s="21" t="s">
        <v>13</v>
      </c>
      <c r="F1008" s="35"/>
      <c r="G1008" s="21"/>
      <c r="H1008" s="21"/>
      <c r="I1008" s="21"/>
      <c r="J1008" s="21" t="s">
        <v>1023</v>
      </c>
      <c r="K1008" s="21" t="s">
        <v>3668</v>
      </c>
      <c r="L1008" s="41">
        <v>62000.0</v>
      </c>
      <c r="M1008" s="20"/>
      <c r="N1008" s="24">
        <v>30000.0</v>
      </c>
      <c r="O1008" s="25">
        <f t="shared" si="268"/>
        <v>0.02066666667</v>
      </c>
      <c r="P1008" s="26">
        <v>32000.0</v>
      </c>
      <c r="Q1008" s="26">
        <f t="shared" si="2"/>
        <v>22000</v>
      </c>
      <c r="R1008" s="20"/>
      <c r="S1008" s="20"/>
      <c r="T1008" s="20"/>
      <c r="U1008" s="20"/>
      <c r="V1008" s="20"/>
    </row>
    <row r="1009" ht="12.75" customHeight="1">
      <c r="A1009" s="17" t="s">
        <v>67</v>
      </c>
      <c r="B1009" s="18" t="s">
        <v>12</v>
      </c>
      <c r="C1009" s="19" t="s">
        <v>3669</v>
      </c>
      <c r="D1009" s="20" t="s">
        <v>3670</v>
      </c>
      <c r="E1009" s="21" t="s">
        <v>11</v>
      </c>
      <c r="F1009" s="20" t="s">
        <v>311</v>
      </c>
      <c r="G1009" s="20" t="s">
        <v>3671</v>
      </c>
      <c r="H1009" s="20" t="s">
        <v>393</v>
      </c>
      <c r="I1009" s="20" t="s">
        <v>3672</v>
      </c>
      <c r="J1009" s="20" t="s">
        <v>1003</v>
      </c>
      <c r="K1009" s="20" t="s">
        <v>3673</v>
      </c>
      <c r="L1009" s="22">
        <v>62000.0</v>
      </c>
      <c r="M1009" s="28">
        <v>12500.0</v>
      </c>
      <c r="N1009" s="24">
        <v>12500.0</v>
      </c>
      <c r="O1009" s="25">
        <f t="shared" si="268"/>
        <v>0.0496</v>
      </c>
      <c r="P1009" s="26">
        <f t="shared" ref="P1009:P1010" si="270">sum(L1009-N1009)</f>
        <v>49500</v>
      </c>
      <c r="Q1009" s="26">
        <f t="shared" si="2"/>
        <v>39500</v>
      </c>
      <c r="R1009" s="20"/>
      <c r="S1009" s="20"/>
      <c r="T1009" s="20"/>
      <c r="U1009" s="20"/>
      <c r="V1009" s="20"/>
    </row>
    <row r="1010" ht="12.75" customHeight="1">
      <c r="A1010" s="17" t="s">
        <v>141</v>
      </c>
      <c r="B1010" s="18" t="s">
        <v>12</v>
      </c>
      <c r="C1010" s="19" t="s">
        <v>3674</v>
      </c>
      <c r="D1010" s="20" t="s">
        <v>3675</v>
      </c>
      <c r="E1010" s="21" t="s">
        <v>13</v>
      </c>
      <c r="F1010" s="20" t="s">
        <v>311</v>
      </c>
      <c r="G1010" s="20" t="s">
        <v>3676</v>
      </c>
      <c r="H1010" s="20" t="s">
        <v>1823</v>
      </c>
      <c r="I1010" s="20" t="s">
        <v>3677</v>
      </c>
      <c r="J1010" s="20" t="s">
        <v>793</v>
      </c>
      <c r="K1010" s="20" t="s">
        <v>2263</v>
      </c>
      <c r="L1010" s="22">
        <v>62000.0</v>
      </c>
      <c r="M1010" s="28" t="s">
        <v>1826</v>
      </c>
      <c r="N1010" s="24">
        <v>60000.0</v>
      </c>
      <c r="O1010" s="25">
        <f t="shared" si="268"/>
        <v>0.01033333333</v>
      </c>
      <c r="P1010" s="26">
        <f t="shared" si="270"/>
        <v>2000</v>
      </c>
      <c r="Q1010" s="26">
        <f t="shared" si="2"/>
        <v>-8000</v>
      </c>
      <c r="R1010" s="20"/>
      <c r="S1010" s="20"/>
      <c r="T1010" s="20"/>
      <c r="U1010" s="20"/>
      <c r="V1010" s="20"/>
    </row>
    <row r="1011" ht="12.75" customHeight="1">
      <c r="A1011" s="18" t="s">
        <v>155</v>
      </c>
      <c r="B1011" s="21" t="s">
        <v>10</v>
      </c>
      <c r="C1011" s="39">
        <v>487.0</v>
      </c>
      <c r="D1011" s="21" t="s">
        <v>3678</v>
      </c>
      <c r="E1011" s="21" t="s">
        <v>11</v>
      </c>
      <c r="F1011" s="20"/>
      <c r="G1011" s="20"/>
      <c r="H1011" s="20"/>
      <c r="I1011" s="20"/>
      <c r="J1011" s="21" t="s">
        <v>2881</v>
      </c>
      <c r="K1011" s="21" t="s">
        <v>3679</v>
      </c>
      <c r="L1011" s="22">
        <v>62000.0</v>
      </c>
      <c r="M1011" s="36"/>
      <c r="N1011" s="26">
        <v>15000.0</v>
      </c>
      <c r="O1011" s="25">
        <f t="shared" si="268"/>
        <v>0.04133333333</v>
      </c>
      <c r="P1011" s="26">
        <v>47000.0</v>
      </c>
      <c r="Q1011" s="26">
        <f t="shared" si="2"/>
        <v>37000</v>
      </c>
      <c r="R1011" s="20"/>
      <c r="S1011" s="20"/>
      <c r="T1011" s="20"/>
      <c r="U1011" s="20"/>
      <c r="V1011" s="20"/>
    </row>
    <row r="1012" ht="12.75" customHeight="1">
      <c r="A1012" s="33" t="s">
        <v>225</v>
      </c>
      <c r="B1012" s="21" t="s">
        <v>10</v>
      </c>
      <c r="C1012" s="39">
        <v>59.0</v>
      </c>
      <c r="D1012" s="21" t="s">
        <v>3680</v>
      </c>
      <c r="E1012" s="21" t="s">
        <v>13</v>
      </c>
      <c r="F1012" s="35"/>
      <c r="G1012" s="21"/>
      <c r="H1012" s="21"/>
      <c r="I1012" s="21"/>
      <c r="J1012" s="21" t="s">
        <v>1787</v>
      </c>
      <c r="K1012" s="21" t="s">
        <v>3648</v>
      </c>
      <c r="L1012" s="41">
        <v>62000.0</v>
      </c>
      <c r="M1012" s="20"/>
      <c r="N1012" s="24">
        <v>27500.0</v>
      </c>
      <c r="O1012" s="25">
        <f t="shared" si="268"/>
        <v>0.02254545455</v>
      </c>
      <c r="P1012" s="26">
        <v>34500.0</v>
      </c>
      <c r="Q1012" s="26">
        <f t="shared" si="2"/>
        <v>24500</v>
      </c>
      <c r="R1012" s="20"/>
      <c r="S1012" s="20"/>
      <c r="T1012" s="20"/>
      <c r="U1012" s="20"/>
      <c r="V1012" s="20"/>
    </row>
    <row r="1013" ht="12.75" customHeight="1">
      <c r="A1013" s="18" t="s">
        <v>239</v>
      </c>
      <c r="B1013" s="21" t="s">
        <v>10</v>
      </c>
      <c r="C1013" s="39">
        <v>442.0</v>
      </c>
      <c r="D1013" s="21" t="s">
        <v>3681</v>
      </c>
      <c r="E1013" s="21" t="s">
        <v>11</v>
      </c>
      <c r="F1013" s="20"/>
      <c r="G1013" s="20"/>
      <c r="H1013" s="20"/>
      <c r="I1013" s="20"/>
      <c r="J1013" s="21" t="s">
        <v>2879</v>
      </c>
      <c r="K1013" s="21" t="s">
        <v>3682</v>
      </c>
      <c r="L1013" s="22">
        <v>62000.0</v>
      </c>
      <c r="M1013" s="36"/>
      <c r="N1013" s="26">
        <v>10000.0</v>
      </c>
      <c r="O1013" s="25">
        <f t="shared" si="268"/>
        <v>0.062</v>
      </c>
      <c r="P1013" s="26">
        <v>52000.0</v>
      </c>
      <c r="Q1013" s="26">
        <f t="shared" si="2"/>
        <v>42000</v>
      </c>
      <c r="R1013" s="20"/>
      <c r="S1013" s="20"/>
      <c r="T1013" s="20"/>
      <c r="U1013" s="20"/>
      <c r="V1013" s="20"/>
    </row>
    <row r="1014" ht="12.75" customHeight="1">
      <c r="A1014" s="18" t="s">
        <v>241</v>
      </c>
      <c r="B1014" s="21" t="s">
        <v>10</v>
      </c>
      <c r="C1014" s="39">
        <v>347.0</v>
      </c>
      <c r="D1014" s="21" t="s">
        <v>3683</v>
      </c>
      <c r="E1014" s="21" t="s">
        <v>11</v>
      </c>
      <c r="F1014" s="20"/>
      <c r="G1014" s="20"/>
      <c r="H1014" s="20"/>
      <c r="I1014" s="20"/>
      <c r="J1014" s="21" t="s">
        <v>1023</v>
      </c>
      <c r="K1014" s="21" t="s">
        <v>3615</v>
      </c>
      <c r="L1014" s="22">
        <v>62000.0</v>
      </c>
      <c r="M1014" s="36"/>
      <c r="N1014" s="26">
        <v>45000.0</v>
      </c>
      <c r="O1014" s="25">
        <f t="shared" si="268"/>
        <v>0.01377777778</v>
      </c>
      <c r="P1014" s="26">
        <v>17000.0</v>
      </c>
      <c r="Q1014" s="26">
        <f t="shared" si="2"/>
        <v>7000</v>
      </c>
      <c r="R1014" s="20"/>
      <c r="S1014" s="20"/>
      <c r="T1014" s="20"/>
      <c r="U1014" s="20"/>
      <c r="V1014" s="20"/>
    </row>
    <row r="1015" ht="12.75" customHeight="1">
      <c r="A1015" s="18" t="s">
        <v>245</v>
      </c>
      <c r="B1015" s="21" t="s">
        <v>17</v>
      </c>
      <c r="C1015" s="39">
        <v>745.0</v>
      </c>
      <c r="D1015" s="21" t="s">
        <v>3684</v>
      </c>
      <c r="E1015" s="21" t="s">
        <v>11</v>
      </c>
      <c r="F1015" s="21" t="s">
        <v>717</v>
      </c>
      <c r="G1015" s="21" t="s">
        <v>3685</v>
      </c>
      <c r="H1015" s="20"/>
      <c r="I1015" s="20"/>
      <c r="J1015" s="21" t="s">
        <v>1514</v>
      </c>
      <c r="K1015" s="21" t="s">
        <v>1888</v>
      </c>
      <c r="L1015" s="40">
        <v>62000.0</v>
      </c>
      <c r="M1015" s="36"/>
      <c r="N1015" s="26">
        <v>12500.0</v>
      </c>
      <c r="O1015" s="20"/>
      <c r="P1015" s="26">
        <f>sum(L1015-N1015)</f>
        <v>49500</v>
      </c>
      <c r="Q1015" s="26">
        <f t="shared" si="2"/>
        <v>39500</v>
      </c>
      <c r="R1015" s="20"/>
      <c r="S1015" s="20"/>
      <c r="T1015" s="20"/>
      <c r="U1015" s="20"/>
      <c r="V1015" s="20"/>
    </row>
    <row r="1016" ht="12.75" customHeight="1">
      <c r="A1016" s="18" t="s">
        <v>25</v>
      </c>
      <c r="B1016" s="21" t="s">
        <v>10</v>
      </c>
      <c r="C1016" s="39">
        <v>441.0</v>
      </c>
      <c r="D1016" s="21" t="s">
        <v>3686</v>
      </c>
      <c r="E1016" s="21" t="s">
        <v>11</v>
      </c>
      <c r="F1016" s="20"/>
      <c r="G1016" s="20"/>
      <c r="H1016" s="20"/>
      <c r="I1016" s="20"/>
      <c r="J1016" s="21" t="s">
        <v>1143</v>
      </c>
      <c r="K1016" s="21" t="s">
        <v>2882</v>
      </c>
      <c r="L1016" s="22">
        <v>65000.0</v>
      </c>
      <c r="M1016" s="36"/>
      <c r="N1016" s="26">
        <v>10000.0</v>
      </c>
      <c r="O1016" s="25">
        <f t="shared" ref="O1016:O1023" si="271">sum(L1016/N1016/100)</f>
        <v>0.065</v>
      </c>
      <c r="P1016" s="26">
        <v>55000.0</v>
      </c>
      <c r="Q1016" s="26">
        <f t="shared" si="2"/>
        <v>45000</v>
      </c>
      <c r="R1016" s="20"/>
      <c r="S1016" s="20"/>
      <c r="T1016" s="20"/>
      <c r="U1016" s="20"/>
      <c r="V1016" s="20"/>
    </row>
    <row r="1017" ht="12.75" customHeight="1">
      <c r="A1017" s="18" t="s">
        <v>53</v>
      </c>
      <c r="B1017" s="21" t="s">
        <v>10</v>
      </c>
      <c r="C1017" s="39">
        <v>273.0</v>
      </c>
      <c r="D1017" s="21" t="s">
        <v>3687</v>
      </c>
      <c r="E1017" s="21" t="s">
        <v>13</v>
      </c>
      <c r="F1017" s="20"/>
      <c r="G1017" s="20"/>
      <c r="H1017" s="20"/>
      <c r="I1017" s="20"/>
      <c r="J1017" s="21" t="s">
        <v>3265</v>
      </c>
      <c r="K1017" s="21" t="s">
        <v>1061</v>
      </c>
      <c r="L1017" s="22">
        <v>65000.0</v>
      </c>
      <c r="M1017" s="36"/>
      <c r="N1017" s="26">
        <v>12500.0</v>
      </c>
      <c r="O1017" s="25">
        <f t="shared" si="271"/>
        <v>0.052</v>
      </c>
      <c r="P1017" s="26">
        <v>52500.0</v>
      </c>
      <c r="Q1017" s="26">
        <f t="shared" si="2"/>
        <v>42500</v>
      </c>
      <c r="R1017" s="20"/>
      <c r="S1017" s="20"/>
      <c r="T1017" s="20"/>
      <c r="U1017" s="20"/>
      <c r="V1017" s="20"/>
    </row>
    <row r="1018" ht="12.75" customHeight="1">
      <c r="A1018" s="18" t="s">
        <v>55</v>
      </c>
      <c r="B1018" s="21" t="s">
        <v>10</v>
      </c>
      <c r="C1018" s="39">
        <v>387.0</v>
      </c>
      <c r="D1018" s="21" t="s">
        <v>3688</v>
      </c>
      <c r="E1018" s="21" t="s">
        <v>13</v>
      </c>
      <c r="F1018" s="20"/>
      <c r="G1018" s="20"/>
      <c r="H1018" s="20"/>
      <c r="I1018" s="20"/>
      <c r="J1018" s="21" t="s">
        <v>1448</v>
      </c>
      <c r="K1018" s="21" t="s">
        <v>3689</v>
      </c>
      <c r="L1018" s="22">
        <v>65000.0</v>
      </c>
      <c r="M1018" s="36"/>
      <c r="N1018" s="24">
        <v>50000.0</v>
      </c>
      <c r="O1018" s="25">
        <f t="shared" si="271"/>
        <v>0.013</v>
      </c>
      <c r="P1018" s="26">
        <v>52500.0</v>
      </c>
      <c r="Q1018" s="26">
        <f t="shared" si="2"/>
        <v>5000</v>
      </c>
      <c r="R1018" s="20"/>
      <c r="S1018" s="20"/>
      <c r="T1018" s="20"/>
      <c r="U1018" s="20"/>
      <c r="V1018" s="20"/>
    </row>
    <row r="1019" ht="12.75" customHeight="1">
      <c r="A1019" s="33" t="s">
        <v>59</v>
      </c>
      <c r="B1019" s="21" t="s">
        <v>10</v>
      </c>
      <c r="C1019" s="39">
        <v>127.0</v>
      </c>
      <c r="D1019" s="21" t="s">
        <v>3690</v>
      </c>
      <c r="E1019" s="21" t="s">
        <v>13</v>
      </c>
      <c r="F1019" s="35"/>
      <c r="G1019" s="21"/>
      <c r="H1019" s="21"/>
      <c r="I1019" s="21"/>
      <c r="J1019" s="21" t="s">
        <v>2354</v>
      </c>
      <c r="K1019" s="21" t="s">
        <v>2548</v>
      </c>
      <c r="L1019" s="41">
        <v>65000.0</v>
      </c>
      <c r="M1019" s="20"/>
      <c r="N1019" s="24">
        <v>30000.0</v>
      </c>
      <c r="O1019" s="25">
        <f t="shared" si="271"/>
        <v>0.02166666667</v>
      </c>
      <c r="P1019" s="26">
        <v>35000.0</v>
      </c>
      <c r="Q1019" s="26">
        <f t="shared" si="2"/>
        <v>25000</v>
      </c>
      <c r="R1019" s="20"/>
      <c r="S1019" s="20"/>
      <c r="T1019" s="20"/>
      <c r="U1019" s="20"/>
      <c r="V1019" s="20"/>
    </row>
    <row r="1020" ht="12.75" customHeight="1">
      <c r="A1020" s="18" t="s">
        <v>125</v>
      </c>
      <c r="B1020" s="21" t="s">
        <v>10</v>
      </c>
      <c r="C1020" s="39">
        <v>354.0</v>
      </c>
      <c r="D1020" s="21" t="s">
        <v>3691</v>
      </c>
      <c r="E1020" s="21" t="s">
        <v>13</v>
      </c>
      <c r="F1020" s="20"/>
      <c r="G1020" s="20"/>
      <c r="H1020" s="20"/>
      <c r="I1020" s="20"/>
      <c r="J1020" s="21" t="s">
        <v>705</v>
      </c>
      <c r="K1020" s="21" t="s">
        <v>2974</v>
      </c>
      <c r="L1020" s="22">
        <v>65000.0</v>
      </c>
      <c r="M1020" s="36"/>
      <c r="N1020" s="24">
        <v>65000.0</v>
      </c>
      <c r="O1020" s="25">
        <f t="shared" si="271"/>
        <v>0.01</v>
      </c>
      <c r="P1020" s="26">
        <v>53000.0</v>
      </c>
      <c r="Q1020" s="26">
        <f t="shared" si="2"/>
        <v>-10000</v>
      </c>
      <c r="R1020" s="20"/>
      <c r="S1020" s="20"/>
      <c r="T1020" s="20"/>
      <c r="U1020" s="20"/>
      <c r="V1020" s="20"/>
    </row>
    <row r="1021" ht="12.75" customHeight="1">
      <c r="A1021" s="33" t="s">
        <v>147</v>
      </c>
      <c r="B1021" s="21" t="s">
        <v>10</v>
      </c>
      <c r="C1021" s="39">
        <v>76.0</v>
      </c>
      <c r="D1021" s="21" t="s">
        <v>3692</v>
      </c>
      <c r="E1021" s="21" t="s">
        <v>11</v>
      </c>
      <c r="F1021" s="35"/>
      <c r="G1021" s="21"/>
      <c r="H1021" s="21"/>
      <c r="I1021" s="21"/>
      <c r="J1021" s="21" t="s">
        <v>1599</v>
      </c>
      <c r="K1021" s="21" t="s">
        <v>3689</v>
      </c>
      <c r="L1021" s="41">
        <v>65000.0</v>
      </c>
      <c r="M1021" s="20"/>
      <c r="N1021" s="24">
        <v>18000.0</v>
      </c>
      <c r="O1021" s="25">
        <f t="shared" si="271"/>
        <v>0.03611111111</v>
      </c>
      <c r="P1021" s="26">
        <v>47000.0</v>
      </c>
      <c r="Q1021" s="26">
        <f t="shared" si="2"/>
        <v>37000</v>
      </c>
      <c r="R1021" s="20"/>
      <c r="S1021" s="20"/>
      <c r="T1021" s="20"/>
      <c r="U1021" s="20"/>
      <c r="V1021" s="20"/>
    </row>
    <row r="1022" ht="12.75" customHeight="1">
      <c r="A1022" s="33" t="s">
        <v>173</v>
      </c>
      <c r="B1022" s="21" t="s">
        <v>17</v>
      </c>
      <c r="C1022" s="34">
        <v>545.0</v>
      </c>
      <c r="D1022" s="20" t="s">
        <v>3693</v>
      </c>
      <c r="E1022" s="21" t="s">
        <v>11</v>
      </c>
      <c r="F1022" s="35" t="s">
        <v>721</v>
      </c>
      <c r="G1022" s="35" t="s">
        <v>3694</v>
      </c>
      <c r="H1022" s="20"/>
      <c r="I1022" s="20"/>
      <c r="J1022" s="35" t="s">
        <v>1668</v>
      </c>
      <c r="K1022" s="35" t="s">
        <v>3695</v>
      </c>
      <c r="L1022" s="22">
        <v>65000.0</v>
      </c>
      <c r="M1022" s="36"/>
      <c r="N1022" s="26">
        <v>50000.0</v>
      </c>
      <c r="O1022" s="25">
        <f t="shared" si="271"/>
        <v>0.013</v>
      </c>
      <c r="P1022" s="26">
        <v>3000.0</v>
      </c>
      <c r="Q1022" s="26">
        <f t="shared" si="2"/>
        <v>5000</v>
      </c>
      <c r="R1022" s="20"/>
      <c r="S1022" s="20"/>
      <c r="T1022" s="20"/>
      <c r="U1022" s="20"/>
      <c r="V1022" s="20"/>
    </row>
    <row r="1023" ht="12.75" customHeight="1">
      <c r="A1023" s="33" t="s">
        <v>187</v>
      </c>
      <c r="B1023" s="21" t="s">
        <v>10</v>
      </c>
      <c r="C1023" s="39">
        <v>161.0</v>
      </c>
      <c r="D1023" s="21" t="s">
        <v>3696</v>
      </c>
      <c r="E1023" s="21" t="s">
        <v>11</v>
      </c>
      <c r="F1023" s="35"/>
      <c r="G1023" s="21"/>
      <c r="H1023" s="21"/>
      <c r="I1023" s="21"/>
      <c r="J1023" s="21" t="s">
        <v>407</v>
      </c>
      <c r="K1023" s="21" t="s">
        <v>3697</v>
      </c>
      <c r="L1023" s="41">
        <v>65000.0</v>
      </c>
      <c r="M1023" s="20"/>
      <c r="N1023" s="24">
        <v>150000.0</v>
      </c>
      <c r="O1023" s="25">
        <f t="shared" si="271"/>
        <v>0.004333333333</v>
      </c>
      <c r="P1023" s="26">
        <v>-85000.0</v>
      </c>
      <c r="Q1023" s="26">
        <f t="shared" si="2"/>
        <v>-95000</v>
      </c>
      <c r="R1023" s="20"/>
      <c r="S1023" s="20"/>
      <c r="T1023" s="20"/>
      <c r="U1023" s="20"/>
      <c r="V1023" s="20"/>
    </row>
    <row r="1024" ht="12.75" customHeight="1">
      <c r="A1024" s="18" t="s">
        <v>213</v>
      </c>
      <c r="B1024" s="21" t="s">
        <v>17</v>
      </c>
      <c r="C1024" s="21">
        <v>887.0</v>
      </c>
      <c r="D1024" s="20" t="str">
        <f>CONCATENATE(A1024," x ", G1024)</f>
        <v>Saxon Warrior (JPN) x My Spirit (IRE)</v>
      </c>
      <c r="E1024" s="21" t="s">
        <v>11</v>
      </c>
      <c r="F1024" s="21" t="s">
        <v>717</v>
      </c>
      <c r="G1024" s="21" t="s">
        <v>3698</v>
      </c>
      <c r="H1024" s="20"/>
      <c r="I1024" s="20"/>
      <c r="J1024" s="21" t="s">
        <v>705</v>
      </c>
      <c r="K1024" s="21" t="s">
        <v>2140</v>
      </c>
      <c r="L1024" s="37">
        <v>65000.0</v>
      </c>
      <c r="M1024" s="20"/>
      <c r="N1024" s="26">
        <v>25000.0</v>
      </c>
      <c r="O1024" s="25"/>
      <c r="P1024" s="26">
        <f>sum(L1024-N1024)</f>
        <v>40000</v>
      </c>
      <c r="Q1024" s="26">
        <f t="shared" si="2"/>
        <v>30000</v>
      </c>
      <c r="R1024" s="20"/>
      <c r="S1024" s="20"/>
      <c r="T1024" s="20"/>
      <c r="U1024" s="20"/>
      <c r="V1024" s="20"/>
    </row>
    <row r="1025" ht="12.75" customHeight="1">
      <c r="A1025" s="33" t="s">
        <v>225</v>
      </c>
      <c r="B1025" s="21" t="s">
        <v>10</v>
      </c>
      <c r="C1025" s="40">
        <v>188.0</v>
      </c>
      <c r="D1025" s="21" t="s">
        <v>3699</v>
      </c>
      <c r="E1025" s="21" t="s">
        <v>13</v>
      </c>
      <c r="F1025" s="35"/>
      <c r="G1025" s="21"/>
      <c r="H1025" s="21"/>
      <c r="I1025" s="21"/>
      <c r="J1025" s="21" t="s">
        <v>418</v>
      </c>
      <c r="K1025" s="21" t="s">
        <v>1859</v>
      </c>
      <c r="L1025" s="41">
        <v>65000.0</v>
      </c>
      <c r="M1025" s="20"/>
      <c r="N1025" s="24">
        <v>27500.0</v>
      </c>
      <c r="O1025" s="25">
        <f t="shared" ref="O1025:O1036" si="272">sum(L1025/N1025/100)</f>
        <v>0.02363636364</v>
      </c>
      <c r="P1025" s="26">
        <v>37500.0</v>
      </c>
      <c r="Q1025" s="26">
        <f t="shared" si="2"/>
        <v>27500</v>
      </c>
      <c r="R1025" s="20"/>
      <c r="S1025" s="20"/>
      <c r="T1025" s="20"/>
      <c r="U1025" s="20"/>
      <c r="V1025" s="20"/>
    </row>
    <row r="1026" ht="12.75" customHeight="1">
      <c r="A1026" s="33" t="s">
        <v>225</v>
      </c>
      <c r="B1026" s="21" t="s">
        <v>10</v>
      </c>
      <c r="C1026" s="39">
        <v>78.0</v>
      </c>
      <c r="D1026" s="21" t="s">
        <v>3700</v>
      </c>
      <c r="E1026" s="21" t="s">
        <v>13</v>
      </c>
      <c r="F1026" s="35"/>
      <c r="G1026" s="21"/>
      <c r="H1026" s="21"/>
      <c r="I1026" s="21"/>
      <c r="J1026" s="21" t="s">
        <v>1448</v>
      </c>
      <c r="K1026" s="21" t="s">
        <v>1951</v>
      </c>
      <c r="L1026" s="41">
        <v>65000.0</v>
      </c>
      <c r="M1026" s="20"/>
      <c r="N1026" s="24">
        <v>27500.0</v>
      </c>
      <c r="O1026" s="25">
        <f t="shared" si="272"/>
        <v>0.02363636364</v>
      </c>
      <c r="P1026" s="26">
        <v>37500.0</v>
      </c>
      <c r="Q1026" s="26">
        <f t="shared" si="2"/>
        <v>27500</v>
      </c>
      <c r="R1026" s="20"/>
      <c r="S1026" s="20"/>
      <c r="T1026" s="20"/>
      <c r="U1026" s="20"/>
      <c r="V1026" s="20"/>
    </row>
    <row r="1027" ht="12.75" customHeight="1">
      <c r="A1027" s="17" t="s">
        <v>225</v>
      </c>
      <c r="B1027" s="18" t="s">
        <v>12</v>
      </c>
      <c r="C1027" s="19" t="s">
        <v>3701</v>
      </c>
      <c r="D1027" s="20" t="s">
        <v>3702</v>
      </c>
      <c r="E1027" s="21" t="s">
        <v>13</v>
      </c>
      <c r="F1027" s="20" t="s">
        <v>358</v>
      </c>
      <c r="G1027" s="20" t="s">
        <v>3703</v>
      </c>
      <c r="H1027" s="20" t="s">
        <v>327</v>
      </c>
      <c r="I1027" s="20" t="s">
        <v>205</v>
      </c>
      <c r="J1027" s="20" t="s">
        <v>1003</v>
      </c>
      <c r="K1027" s="20" t="s">
        <v>3704</v>
      </c>
      <c r="L1027" s="22">
        <v>65000.0</v>
      </c>
      <c r="M1027" s="28">
        <v>27500.0</v>
      </c>
      <c r="N1027" s="24">
        <v>27500.0</v>
      </c>
      <c r="O1027" s="25">
        <f t="shared" si="272"/>
        <v>0.02363636364</v>
      </c>
      <c r="P1027" s="26">
        <f t="shared" ref="P1027:P1029" si="273">sum(L1027-N1027)</f>
        <v>37500</v>
      </c>
      <c r="Q1027" s="26">
        <f t="shared" si="2"/>
        <v>27500</v>
      </c>
      <c r="R1027" s="20"/>
      <c r="S1027" s="20"/>
      <c r="T1027" s="20"/>
      <c r="U1027" s="20"/>
      <c r="V1027" s="20"/>
    </row>
    <row r="1028" ht="12.75" customHeight="1">
      <c r="A1028" s="17" t="s">
        <v>225</v>
      </c>
      <c r="B1028" s="18" t="s">
        <v>12</v>
      </c>
      <c r="C1028" s="19" t="s">
        <v>3705</v>
      </c>
      <c r="D1028" s="20" t="s">
        <v>3706</v>
      </c>
      <c r="E1028" s="21" t="s">
        <v>13</v>
      </c>
      <c r="F1028" s="20" t="s">
        <v>311</v>
      </c>
      <c r="G1028" s="20" t="s">
        <v>3707</v>
      </c>
      <c r="H1028" s="20" t="s">
        <v>327</v>
      </c>
      <c r="I1028" s="20" t="s">
        <v>537</v>
      </c>
      <c r="J1028" s="20" t="s">
        <v>705</v>
      </c>
      <c r="K1028" s="20" t="s">
        <v>2281</v>
      </c>
      <c r="L1028" s="22">
        <v>65000.0</v>
      </c>
      <c r="M1028" s="28">
        <v>27500.0</v>
      </c>
      <c r="N1028" s="24">
        <v>27500.0</v>
      </c>
      <c r="O1028" s="25">
        <f t="shared" si="272"/>
        <v>0.02363636364</v>
      </c>
      <c r="P1028" s="26">
        <f t="shared" si="273"/>
        <v>37500</v>
      </c>
      <c r="Q1028" s="26">
        <f t="shared" si="2"/>
        <v>27500</v>
      </c>
      <c r="R1028" s="20"/>
      <c r="S1028" s="20"/>
      <c r="T1028" s="20"/>
      <c r="U1028" s="20"/>
      <c r="V1028" s="20"/>
    </row>
    <row r="1029" ht="12.75" customHeight="1">
      <c r="A1029" s="17" t="s">
        <v>231</v>
      </c>
      <c r="B1029" s="18" t="s">
        <v>14</v>
      </c>
      <c r="C1029" s="19" t="s">
        <v>3708</v>
      </c>
      <c r="D1029" s="20" t="s">
        <v>3709</v>
      </c>
      <c r="E1029" s="21" t="s">
        <v>11</v>
      </c>
      <c r="F1029" s="20" t="s">
        <v>311</v>
      </c>
      <c r="G1029" s="20" t="s">
        <v>3710</v>
      </c>
      <c r="H1029" s="20" t="s">
        <v>223</v>
      </c>
      <c r="I1029" s="20" t="s">
        <v>509</v>
      </c>
      <c r="J1029" s="20" t="s">
        <v>468</v>
      </c>
      <c r="K1029" s="20" t="s">
        <v>2363</v>
      </c>
      <c r="L1029" s="22">
        <v>65000.0</v>
      </c>
      <c r="M1029" s="23" t="s">
        <v>540</v>
      </c>
      <c r="N1029" s="24">
        <v>10200.0</v>
      </c>
      <c r="O1029" s="25">
        <f t="shared" si="272"/>
        <v>0.0637254902</v>
      </c>
      <c r="P1029" s="26">
        <f t="shared" si="273"/>
        <v>54800</v>
      </c>
      <c r="Q1029" s="26">
        <f t="shared" si="2"/>
        <v>44800</v>
      </c>
      <c r="R1029" s="20"/>
      <c r="S1029" s="20"/>
      <c r="T1029" s="20"/>
      <c r="U1029" s="20"/>
      <c r="V1029" s="20"/>
    </row>
    <row r="1030" ht="12.75" customHeight="1">
      <c r="A1030" s="18" t="s">
        <v>261</v>
      </c>
      <c r="B1030" s="21" t="s">
        <v>10</v>
      </c>
      <c r="C1030" s="39">
        <v>296.0</v>
      </c>
      <c r="D1030" s="21" t="s">
        <v>3711</v>
      </c>
      <c r="E1030" s="21" t="s">
        <v>13</v>
      </c>
      <c r="F1030" s="20"/>
      <c r="G1030" s="20"/>
      <c r="H1030" s="20"/>
      <c r="I1030" s="20"/>
      <c r="J1030" s="21" t="s">
        <v>1760</v>
      </c>
      <c r="K1030" s="21" t="s">
        <v>2814</v>
      </c>
      <c r="L1030" s="22">
        <v>65000.0</v>
      </c>
      <c r="M1030" s="36"/>
      <c r="N1030" s="26">
        <v>78000.0</v>
      </c>
      <c r="O1030" s="25">
        <f t="shared" si="272"/>
        <v>0.008333333333</v>
      </c>
      <c r="P1030" s="26">
        <v>-13000.0</v>
      </c>
      <c r="Q1030" s="26">
        <f t="shared" si="2"/>
        <v>-23000</v>
      </c>
      <c r="R1030" s="20"/>
      <c r="S1030" s="20"/>
      <c r="T1030" s="20"/>
      <c r="U1030" s="20"/>
      <c r="V1030" s="20"/>
    </row>
    <row r="1031" ht="12.75" customHeight="1">
      <c r="A1031" s="18" t="s">
        <v>29</v>
      </c>
      <c r="B1031" s="21" t="s">
        <v>10</v>
      </c>
      <c r="C1031" s="39">
        <v>497.0</v>
      </c>
      <c r="D1031" s="21" t="s">
        <v>3712</v>
      </c>
      <c r="E1031" s="21" t="s">
        <v>11</v>
      </c>
      <c r="F1031" s="20"/>
      <c r="G1031" s="20"/>
      <c r="H1031" s="20"/>
      <c r="I1031" s="20"/>
      <c r="J1031" s="21" t="s">
        <v>2694</v>
      </c>
      <c r="K1031" s="21" t="s">
        <v>3713</v>
      </c>
      <c r="L1031" s="22">
        <v>68000.0</v>
      </c>
      <c r="M1031" s="36"/>
      <c r="N1031" s="26">
        <v>15000.0</v>
      </c>
      <c r="O1031" s="25">
        <f t="shared" si="272"/>
        <v>0.04533333333</v>
      </c>
      <c r="P1031" s="26">
        <v>53000.0</v>
      </c>
      <c r="Q1031" s="26">
        <f t="shared" si="2"/>
        <v>43000</v>
      </c>
      <c r="R1031" s="20"/>
      <c r="S1031" s="20"/>
      <c r="T1031" s="20"/>
      <c r="U1031" s="20"/>
      <c r="V1031" s="20"/>
    </row>
    <row r="1032" ht="12.75" customHeight="1">
      <c r="A1032" s="17" t="s">
        <v>97</v>
      </c>
      <c r="B1032" s="18" t="s">
        <v>12</v>
      </c>
      <c r="C1032" s="19" t="s">
        <v>3714</v>
      </c>
      <c r="D1032" s="20" t="s">
        <v>3715</v>
      </c>
      <c r="E1032" s="21" t="s">
        <v>11</v>
      </c>
      <c r="F1032" s="20" t="s">
        <v>311</v>
      </c>
      <c r="G1032" s="20" t="s">
        <v>3716</v>
      </c>
      <c r="H1032" s="20" t="s">
        <v>1446</v>
      </c>
      <c r="I1032" s="20" t="s">
        <v>3717</v>
      </c>
      <c r="J1032" s="20" t="s">
        <v>2354</v>
      </c>
      <c r="K1032" s="20" t="s">
        <v>3718</v>
      </c>
      <c r="L1032" s="22">
        <v>68000.0</v>
      </c>
      <c r="M1032" s="28">
        <v>8000.0</v>
      </c>
      <c r="N1032" s="24">
        <v>8000.0</v>
      </c>
      <c r="O1032" s="25">
        <f t="shared" si="272"/>
        <v>0.085</v>
      </c>
      <c r="P1032" s="26">
        <f t="shared" ref="P1032:P1034" si="274">sum(L1032-N1032)</f>
        <v>60000</v>
      </c>
      <c r="Q1032" s="26">
        <f t="shared" si="2"/>
        <v>50000</v>
      </c>
      <c r="R1032" s="20"/>
      <c r="S1032" s="20"/>
      <c r="T1032" s="20"/>
      <c r="U1032" s="20"/>
      <c r="V1032" s="20"/>
    </row>
    <row r="1033" ht="12.75" customHeight="1">
      <c r="A1033" s="17" t="s">
        <v>157</v>
      </c>
      <c r="B1033" s="18" t="s">
        <v>14</v>
      </c>
      <c r="C1033" s="19" t="s">
        <v>3719</v>
      </c>
      <c r="D1033" s="20" t="s">
        <v>3720</v>
      </c>
      <c r="E1033" s="21" t="s">
        <v>13</v>
      </c>
      <c r="F1033" s="20" t="s">
        <v>311</v>
      </c>
      <c r="G1033" s="20" t="s">
        <v>3721</v>
      </c>
      <c r="H1033" s="20" t="s">
        <v>747</v>
      </c>
      <c r="I1033" s="20" t="s">
        <v>3338</v>
      </c>
      <c r="J1033" s="20" t="s">
        <v>618</v>
      </c>
      <c r="K1033" s="20" t="s">
        <v>3722</v>
      </c>
      <c r="L1033" s="22">
        <v>68000.0</v>
      </c>
      <c r="M1033" s="28">
        <v>35000.0</v>
      </c>
      <c r="N1033" s="24">
        <v>35000.0</v>
      </c>
      <c r="O1033" s="25">
        <f t="shared" si="272"/>
        <v>0.01942857143</v>
      </c>
      <c r="P1033" s="26">
        <f t="shared" si="274"/>
        <v>33000</v>
      </c>
      <c r="Q1033" s="26">
        <f t="shared" si="2"/>
        <v>23000</v>
      </c>
      <c r="R1033" s="20"/>
      <c r="S1033" s="20"/>
      <c r="T1033" s="20"/>
      <c r="U1033" s="20"/>
      <c r="V1033" s="20"/>
    </row>
    <row r="1034" ht="12.75" customHeight="1">
      <c r="A1034" s="17" t="s">
        <v>161</v>
      </c>
      <c r="B1034" s="18" t="s">
        <v>14</v>
      </c>
      <c r="C1034" s="19" t="s">
        <v>3723</v>
      </c>
      <c r="D1034" s="20" t="s">
        <v>3724</v>
      </c>
      <c r="E1034" s="21" t="s">
        <v>11</v>
      </c>
      <c r="F1034" s="20" t="s">
        <v>358</v>
      </c>
      <c r="G1034" s="20" t="s">
        <v>3725</v>
      </c>
      <c r="H1034" s="20" t="s">
        <v>597</v>
      </c>
      <c r="I1034" s="20" t="s">
        <v>328</v>
      </c>
      <c r="J1034" s="20" t="s">
        <v>1187</v>
      </c>
      <c r="K1034" s="20" t="s">
        <v>3726</v>
      </c>
      <c r="L1034" s="22">
        <v>68000.0</v>
      </c>
      <c r="M1034" s="28">
        <v>125000.0</v>
      </c>
      <c r="N1034" s="24">
        <v>125000.0</v>
      </c>
      <c r="O1034" s="25">
        <f t="shared" si="272"/>
        <v>0.00544</v>
      </c>
      <c r="P1034" s="26">
        <f t="shared" si="274"/>
        <v>-57000</v>
      </c>
      <c r="Q1034" s="26">
        <f t="shared" si="2"/>
        <v>-67000</v>
      </c>
      <c r="R1034" s="20"/>
      <c r="S1034" s="20"/>
      <c r="T1034" s="20"/>
      <c r="U1034" s="20"/>
      <c r="V1034" s="20"/>
    </row>
    <row r="1035" ht="12.75" customHeight="1">
      <c r="A1035" s="33" t="s">
        <v>16</v>
      </c>
      <c r="B1035" s="21" t="s">
        <v>10</v>
      </c>
      <c r="C1035" s="40">
        <v>116.0</v>
      </c>
      <c r="D1035" s="21" t="s">
        <v>3727</v>
      </c>
      <c r="E1035" s="21" t="s">
        <v>11</v>
      </c>
      <c r="F1035" s="35"/>
      <c r="G1035" s="21"/>
      <c r="H1035" s="21"/>
      <c r="I1035" s="21"/>
      <c r="J1035" s="21" t="s">
        <v>2699</v>
      </c>
      <c r="K1035" s="21" t="s">
        <v>2844</v>
      </c>
      <c r="L1035" s="41">
        <v>70000.0</v>
      </c>
      <c r="M1035" s="20"/>
      <c r="N1035" s="26">
        <v>25000.0</v>
      </c>
      <c r="O1035" s="25">
        <f t="shared" si="272"/>
        <v>0.028</v>
      </c>
      <c r="P1035" s="26">
        <v>65000.0</v>
      </c>
      <c r="Q1035" s="26">
        <f t="shared" si="2"/>
        <v>35000</v>
      </c>
      <c r="R1035" s="20"/>
      <c r="S1035" s="20"/>
      <c r="T1035" s="20"/>
      <c r="U1035" s="20"/>
      <c r="V1035" s="20"/>
    </row>
    <row r="1036" ht="12.75" customHeight="1">
      <c r="A1036" s="33" t="s">
        <v>39</v>
      </c>
      <c r="B1036" s="21" t="s">
        <v>10</v>
      </c>
      <c r="C1036" s="40">
        <v>233.0</v>
      </c>
      <c r="D1036" s="21" t="s">
        <v>3728</v>
      </c>
      <c r="E1036" s="21" t="s">
        <v>13</v>
      </c>
      <c r="F1036" s="35"/>
      <c r="G1036" s="21"/>
      <c r="H1036" s="21"/>
      <c r="I1036" s="21"/>
      <c r="J1036" s="21" t="s">
        <v>3282</v>
      </c>
      <c r="K1036" s="21" t="s">
        <v>3729</v>
      </c>
      <c r="L1036" s="41">
        <v>70000.0</v>
      </c>
      <c r="M1036" s="36"/>
      <c r="N1036" s="24">
        <v>12000.0</v>
      </c>
      <c r="O1036" s="25">
        <f t="shared" si="272"/>
        <v>0.05833333333</v>
      </c>
      <c r="P1036" s="26">
        <v>58000.0</v>
      </c>
      <c r="Q1036" s="26">
        <f t="shared" si="2"/>
        <v>48000</v>
      </c>
      <c r="R1036" s="20"/>
      <c r="S1036" s="20"/>
      <c r="T1036" s="20"/>
      <c r="U1036" s="20"/>
      <c r="V1036" s="20"/>
    </row>
    <row r="1037" ht="12.75" customHeight="1">
      <c r="A1037" s="18" t="s">
        <v>75</v>
      </c>
      <c r="B1037" s="21" t="s">
        <v>17</v>
      </c>
      <c r="C1037" s="39">
        <v>763.0</v>
      </c>
      <c r="D1037" s="21" t="s">
        <v>3730</v>
      </c>
      <c r="E1037" s="21" t="s">
        <v>11</v>
      </c>
      <c r="F1037" s="21" t="s">
        <v>333</v>
      </c>
      <c r="G1037" s="21" t="s">
        <v>3731</v>
      </c>
      <c r="H1037" s="20"/>
      <c r="I1037" s="20"/>
      <c r="J1037" s="21" t="s">
        <v>2117</v>
      </c>
      <c r="K1037" s="21" t="s">
        <v>3732</v>
      </c>
      <c r="L1037" s="40">
        <v>70000.0</v>
      </c>
      <c r="M1037" s="36"/>
      <c r="N1037" s="26">
        <v>60000.0</v>
      </c>
      <c r="O1037" s="20"/>
      <c r="P1037" s="26">
        <f>sum(L1037-N1037)</f>
        <v>10000</v>
      </c>
      <c r="Q1037" s="26">
        <f t="shared" si="2"/>
        <v>0</v>
      </c>
      <c r="R1037" s="20"/>
      <c r="S1037" s="20"/>
      <c r="T1037" s="20"/>
      <c r="U1037" s="20"/>
      <c r="V1037" s="20"/>
    </row>
    <row r="1038" ht="12.75" customHeight="1">
      <c r="A1038" s="33" t="s">
        <v>111</v>
      </c>
      <c r="B1038" s="21" t="s">
        <v>10</v>
      </c>
      <c r="C1038" s="39">
        <v>141.0</v>
      </c>
      <c r="D1038" s="21" t="s">
        <v>3733</v>
      </c>
      <c r="E1038" s="21" t="s">
        <v>13</v>
      </c>
      <c r="F1038" s="35"/>
      <c r="G1038" s="21"/>
      <c r="H1038" s="21"/>
      <c r="I1038" s="21"/>
      <c r="J1038" s="21" t="s">
        <v>3734</v>
      </c>
      <c r="K1038" s="21" t="s">
        <v>3735</v>
      </c>
      <c r="L1038" s="41">
        <v>70000.0</v>
      </c>
      <c r="M1038" s="20"/>
      <c r="N1038" s="24">
        <v>25000.0</v>
      </c>
      <c r="O1038" s="25">
        <f t="shared" ref="O1038:O1181" si="275">sum(L1038/N1038/100)</f>
        <v>0.028</v>
      </c>
      <c r="P1038" s="26">
        <v>45000.0</v>
      </c>
      <c r="Q1038" s="26">
        <f t="shared" si="2"/>
        <v>35000</v>
      </c>
      <c r="R1038" s="20"/>
      <c r="S1038" s="20"/>
      <c r="T1038" s="20"/>
      <c r="U1038" s="20"/>
      <c r="V1038" s="20"/>
    </row>
    <row r="1039" ht="12.75" customHeight="1">
      <c r="A1039" s="33" t="s">
        <v>141</v>
      </c>
      <c r="B1039" s="21" t="s">
        <v>10</v>
      </c>
      <c r="C1039" s="40">
        <v>168.0</v>
      </c>
      <c r="D1039" s="21" t="s">
        <v>3736</v>
      </c>
      <c r="E1039" s="21" t="s">
        <v>11</v>
      </c>
      <c r="F1039" s="35"/>
      <c r="G1039" s="21"/>
      <c r="H1039" s="21"/>
      <c r="I1039" s="21"/>
      <c r="J1039" s="21" t="s">
        <v>3513</v>
      </c>
      <c r="K1039" s="21" t="s">
        <v>3737</v>
      </c>
      <c r="L1039" s="41">
        <v>70000.0</v>
      </c>
      <c r="M1039" s="20"/>
      <c r="N1039" s="46">
        <v>60000.0</v>
      </c>
      <c r="O1039" s="25">
        <f t="shared" si="275"/>
        <v>0.01166666667</v>
      </c>
      <c r="P1039" s="26">
        <v>50000.0</v>
      </c>
      <c r="Q1039" s="26">
        <f t="shared" si="2"/>
        <v>0</v>
      </c>
      <c r="R1039" s="20"/>
      <c r="S1039" s="20"/>
      <c r="T1039" s="20"/>
      <c r="U1039" s="20"/>
      <c r="V1039" s="20"/>
    </row>
    <row r="1040" ht="12.75" customHeight="1">
      <c r="A1040" s="33" t="s">
        <v>155</v>
      </c>
      <c r="B1040" s="21" t="s">
        <v>10</v>
      </c>
      <c r="C1040" s="39">
        <v>55.0</v>
      </c>
      <c r="D1040" s="21" t="s">
        <v>3738</v>
      </c>
      <c r="E1040" s="21" t="s">
        <v>11</v>
      </c>
      <c r="F1040" s="35"/>
      <c r="G1040" s="21"/>
      <c r="H1040" s="21"/>
      <c r="I1040" s="21"/>
      <c r="J1040" s="21" t="s">
        <v>1060</v>
      </c>
      <c r="K1040" s="21" t="s">
        <v>1061</v>
      </c>
      <c r="L1040" s="41">
        <v>70000.0</v>
      </c>
      <c r="M1040" s="20"/>
      <c r="N1040" s="24">
        <v>15000.0</v>
      </c>
      <c r="O1040" s="25">
        <f t="shared" si="275"/>
        <v>0.04666666667</v>
      </c>
      <c r="P1040" s="26">
        <v>55000.0</v>
      </c>
      <c r="Q1040" s="26">
        <f t="shared" si="2"/>
        <v>45000</v>
      </c>
      <c r="R1040" s="20"/>
      <c r="S1040" s="20"/>
      <c r="T1040" s="20"/>
      <c r="U1040" s="20"/>
      <c r="V1040" s="20"/>
    </row>
    <row r="1041" ht="12.75" customHeight="1">
      <c r="A1041" s="33" t="s">
        <v>155</v>
      </c>
      <c r="B1041" s="21" t="s">
        <v>17</v>
      </c>
      <c r="C1041" s="34">
        <v>707.0</v>
      </c>
      <c r="D1041" s="20" t="s">
        <v>3739</v>
      </c>
      <c r="E1041" s="21" t="s">
        <v>11</v>
      </c>
      <c r="F1041" s="35" t="s">
        <v>333</v>
      </c>
      <c r="G1041" s="35">
        <v>2023.0</v>
      </c>
      <c r="H1041" s="20"/>
      <c r="I1041" s="20"/>
      <c r="J1041" s="35" t="s">
        <v>348</v>
      </c>
      <c r="K1041" s="35" t="s">
        <v>1802</v>
      </c>
      <c r="L1041" s="22">
        <v>70000.0</v>
      </c>
      <c r="M1041" s="36"/>
      <c r="N1041" s="26">
        <v>15000.0</v>
      </c>
      <c r="O1041" s="25">
        <f t="shared" si="275"/>
        <v>0.04666666667</v>
      </c>
      <c r="P1041" s="26">
        <v>3000.0</v>
      </c>
      <c r="Q1041" s="26">
        <f t="shared" si="2"/>
        <v>45000</v>
      </c>
      <c r="R1041" s="20"/>
      <c r="S1041" s="20"/>
      <c r="T1041" s="20"/>
      <c r="U1041" s="20"/>
      <c r="V1041" s="20"/>
    </row>
    <row r="1042" ht="12.75" customHeight="1">
      <c r="A1042" s="17" t="s">
        <v>157</v>
      </c>
      <c r="B1042" s="18" t="s">
        <v>14</v>
      </c>
      <c r="C1042" s="19" t="s">
        <v>3740</v>
      </c>
      <c r="D1042" s="20" t="s">
        <v>3741</v>
      </c>
      <c r="E1042" s="21" t="s">
        <v>11</v>
      </c>
      <c r="F1042" s="20" t="s">
        <v>311</v>
      </c>
      <c r="G1042" s="20" t="s">
        <v>3742</v>
      </c>
      <c r="H1042" s="20" t="s">
        <v>747</v>
      </c>
      <c r="I1042" s="20" t="s">
        <v>173</v>
      </c>
      <c r="J1042" s="20" t="s">
        <v>705</v>
      </c>
      <c r="K1042" s="20" t="s">
        <v>2586</v>
      </c>
      <c r="L1042" s="22">
        <v>70000.0</v>
      </c>
      <c r="M1042" s="28">
        <v>35000.0</v>
      </c>
      <c r="N1042" s="24">
        <v>35000.0</v>
      </c>
      <c r="O1042" s="25">
        <f t="shared" si="275"/>
        <v>0.02</v>
      </c>
      <c r="P1042" s="26">
        <f>sum(L1042-N1042)</f>
        <v>35000</v>
      </c>
      <c r="Q1042" s="26">
        <f t="shared" si="2"/>
        <v>25000</v>
      </c>
      <c r="R1042" s="20"/>
      <c r="S1042" s="20"/>
      <c r="T1042" s="20"/>
      <c r="U1042" s="20"/>
      <c r="V1042" s="20"/>
    </row>
    <row r="1043" ht="12.75" customHeight="1">
      <c r="A1043" s="18" t="s">
        <v>197</v>
      </c>
      <c r="B1043" s="21" t="s">
        <v>10</v>
      </c>
      <c r="C1043" s="39">
        <v>263.0</v>
      </c>
      <c r="D1043" s="21" t="s">
        <v>3743</v>
      </c>
      <c r="E1043" s="21" t="s">
        <v>11</v>
      </c>
      <c r="F1043" s="20"/>
      <c r="G1043" s="20"/>
      <c r="H1043" s="20"/>
      <c r="I1043" s="20"/>
      <c r="J1043" s="21" t="s">
        <v>2635</v>
      </c>
      <c r="K1043" s="21" t="s">
        <v>1951</v>
      </c>
      <c r="L1043" s="41">
        <v>70000.0</v>
      </c>
      <c r="M1043" s="36"/>
      <c r="N1043" s="26">
        <v>42000.0</v>
      </c>
      <c r="O1043" s="25">
        <f t="shared" si="275"/>
        <v>0.01666666667</v>
      </c>
      <c r="P1043" s="26">
        <v>-70000.0</v>
      </c>
      <c r="Q1043" s="26">
        <f t="shared" si="2"/>
        <v>18000</v>
      </c>
      <c r="R1043" s="20"/>
      <c r="S1043" s="20"/>
      <c r="T1043" s="20"/>
      <c r="U1043" s="20"/>
      <c r="V1043" s="20"/>
    </row>
    <row r="1044" ht="12.75" customHeight="1">
      <c r="A1044" s="18" t="s">
        <v>217</v>
      </c>
      <c r="B1044" s="21" t="s">
        <v>10</v>
      </c>
      <c r="C1044" s="39">
        <v>482.0</v>
      </c>
      <c r="D1044" s="21" t="s">
        <v>3744</v>
      </c>
      <c r="E1044" s="21" t="s">
        <v>13</v>
      </c>
      <c r="F1044" s="20"/>
      <c r="G1044" s="20"/>
      <c r="H1044" s="20"/>
      <c r="I1044" s="20"/>
      <c r="J1044" s="21" t="s">
        <v>705</v>
      </c>
      <c r="K1044" s="21" t="s">
        <v>2316</v>
      </c>
      <c r="L1044" s="22">
        <v>70000.0</v>
      </c>
      <c r="M1044" s="36"/>
      <c r="N1044" s="24">
        <v>200000.0</v>
      </c>
      <c r="O1044" s="25">
        <f t="shared" si="275"/>
        <v>0.0035</v>
      </c>
      <c r="P1044" s="26">
        <v>31000.0</v>
      </c>
      <c r="Q1044" s="26">
        <f t="shared" si="2"/>
        <v>-140000</v>
      </c>
      <c r="R1044" s="20"/>
      <c r="S1044" s="20"/>
      <c r="T1044" s="20"/>
      <c r="U1044" s="20"/>
      <c r="V1044" s="20"/>
    </row>
    <row r="1045" ht="12.75" customHeight="1">
      <c r="A1045" s="18" t="s">
        <v>225</v>
      </c>
      <c r="B1045" s="21" t="s">
        <v>10</v>
      </c>
      <c r="C1045" s="39">
        <v>275.0</v>
      </c>
      <c r="D1045" s="21" t="s">
        <v>3745</v>
      </c>
      <c r="E1045" s="21" t="s">
        <v>13</v>
      </c>
      <c r="F1045" s="20"/>
      <c r="G1045" s="20"/>
      <c r="H1045" s="20"/>
      <c r="I1045" s="20"/>
      <c r="J1045" s="21" t="s">
        <v>3555</v>
      </c>
      <c r="K1045" s="21" t="s">
        <v>1061</v>
      </c>
      <c r="L1045" s="22">
        <v>70000.0</v>
      </c>
      <c r="M1045" s="36"/>
      <c r="N1045" s="26">
        <v>27500.0</v>
      </c>
      <c r="O1045" s="25">
        <f t="shared" si="275"/>
        <v>0.02545454545</v>
      </c>
      <c r="P1045" s="26">
        <v>42500.0</v>
      </c>
      <c r="Q1045" s="26">
        <f t="shared" si="2"/>
        <v>32500</v>
      </c>
      <c r="R1045" s="20"/>
      <c r="S1045" s="20"/>
      <c r="T1045" s="20"/>
      <c r="U1045" s="20"/>
      <c r="V1045" s="20"/>
    </row>
    <row r="1046" ht="12.75" customHeight="1">
      <c r="A1046" s="17" t="s">
        <v>225</v>
      </c>
      <c r="B1046" s="18" t="s">
        <v>12</v>
      </c>
      <c r="C1046" s="19" t="s">
        <v>3746</v>
      </c>
      <c r="D1046" s="20" t="s">
        <v>3747</v>
      </c>
      <c r="E1046" s="21" t="s">
        <v>11</v>
      </c>
      <c r="F1046" s="20" t="s">
        <v>422</v>
      </c>
      <c r="G1046" s="20" t="s">
        <v>3748</v>
      </c>
      <c r="H1046" s="20" t="s">
        <v>327</v>
      </c>
      <c r="I1046" s="20" t="s">
        <v>157</v>
      </c>
      <c r="J1046" s="20" t="s">
        <v>1068</v>
      </c>
      <c r="K1046" s="20" t="s">
        <v>3266</v>
      </c>
      <c r="L1046" s="22">
        <v>70000.0</v>
      </c>
      <c r="M1046" s="28">
        <v>27500.0</v>
      </c>
      <c r="N1046" s="24">
        <v>27500.0</v>
      </c>
      <c r="O1046" s="25">
        <f t="shared" si="275"/>
        <v>0.02545454545</v>
      </c>
      <c r="P1046" s="26">
        <f>sum(L1046-N1046)</f>
        <v>42500</v>
      </c>
      <c r="Q1046" s="26">
        <f t="shared" si="2"/>
        <v>32500</v>
      </c>
      <c r="R1046" s="20"/>
      <c r="S1046" s="20"/>
      <c r="T1046" s="20"/>
      <c r="U1046" s="20"/>
      <c r="V1046" s="20"/>
    </row>
    <row r="1047" ht="12.75" customHeight="1">
      <c r="A1047" s="33" t="s">
        <v>291</v>
      </c>
      <c r="B1047" s="21" t="s">
        <v>10</v>
      </c>
      <c r="C1047" s="39">
        <v>12.0</v>
      </c>
      <c r="D1047" s="21" t="s">
        <v>3749</v>
      </c>
      <c r="E1047" s="21" t="s">
        <v>13</v>
      </c>
      <c r="F1047" s="35"/>
      <c r="G1047" s="21"/>
      <c r="H1047" s="21"/>
      <c r="I1047" s="21"/>
      <c r="J1047" s="21" t="s">
        <v>1675</v>
      </c>
      <c r="K1047" s="21" t="s">
        <v>3750</v>
      </c>
      <c r="L1047" s="41">
        <v>70000.0</v>
      </c>
      <c r="M1047" s="20"/>
      <c r="N1047" s="24">
        <v>10000.0</v>
      </c>
      <c r="O1047" s="25">
        <f t="shared" si="275"/>
        <v>0.07</v>
      </c>
      <c r="P1047" s="26">
        <v>60000.0</v>
      </c>
      <c r="Q1047" s="26">
        <f t="shared" si="2"/>
        <v>50000</v>
      </c>
      <c r="R1047" s="20"/>
      <c r="S1047" s="20"/>
      <c r="T1047" s="20"/>
      <c r="U1047" s="20"/>
      <c r="V1047" s="20"/>
    </row>
    <row r="1048" ht="12.75" customHeight="1">
      <c r="A1048" s="33" t="s">
        <v>127</v>
      </c>
      <c r="B1048" s="21" t="s">
        <v>17</v>
      </c>
      <c r="C1048" s="34">
        <v>627.0</v>
      </c>
      <c r="D1048" s="20" t="s">
        <v>3751</v>
      </c>
      <c r="E1048" s="21" t="s">
        <v>11</v>
      </c>
      <c r="F1048" s="35" t="s">
        <v>721</v>
      </c>
      <c r="G1048" s="35" t="s">
        <v>3752</v>
      </c>
      <c r="H1048" s="20"/>
      <c r="I1048" s="20"/>
      <c r="J1048" s="35" t="s">
        <v>525</v>
      </c>
      <c r="K1048" s="35" t="s">
        <v>3753</v>
      </c>
      <c r="L1048" s="22">
        <v>72000.0</v>
      </c>
      <c r="M1048" s="36"/>
      <c r="N1048" s="24">
        <v>22500.0</v>
      </c>
      <c r="O1048" s="25">
        <f t="shared" si="275"/>
        <v>0.032</v>
      </c>
      <c r="P1048" s="26">
        <v>3000.0</v>
      </c>
      <c r="Q1048" s="26">
        <f t="shared" si="2"/>
        <v>39500</v>
      </c>
      <c r="R1048" s="20"/>
      <c r="S1048" s="20"/>
      <c r="T1048" s="20"/>
      <c r="U1048" s="20"/>
      <c r="V1048" s="20"/>
    </row>
    <row r="1049" ht="12.75" customHeight="1">
      <c r="A1049" s="18" t="s">
        <v>191</v>
      </c>
      <c r="B1049" s="21" t="s">
        <v>10</v>
      </c>
      <c r="C1049" s="39">
        <v>276.0</v>
      </c>
      <c r="D1049" s="21" t="s">
        <v>3754</v>
      </c>
      <c r="E1049" s="21" t="s">
        <v>13</v>
      </c>
      <c r="F1049" s="20"/>
      <c r="G1049" s="20"/>
      <c r="H1049" s="20"/>
      <c r="I1049" s="20"/>
      <c r="J1049" s="21" t="s">
        <v>3282</v>
      </c>
      <c r="K1049" s="21" t="s">
        <v>3755</v>
      </c>
      <c r="L1049" s="22">
        <v>72000.0</v>
      </c>
      <c r="M1049" s="36"/>
      <c r="N1049" s="26">
        <v>54000.0</v>
      </c>
      <c r="O1049" s="25">
        <f t="shared" si="275"/>
        <v>0.01333333333</v>
      </c>
      <c r="P1049" s="26">
        <v>18000.0</v>
      </c>
      <c r="Q1049" s="26">
        <f t="shared" si="2"/>
        <v>8000</v>
      </c>
      <c r="R1049" s="20"/>
      <c r="S1049" s="20"/>
      <c r="T1049" s="20"/>
      <c r="U1049" s="20"/>
      <c r="V1049" s="20"/>
    </row>
    <row r="1050" ht="12.75" customHeight="1">
      <c r="A1050" s="18" t="s">
        <v>231</v>
      </c>
      <c r="B1050" s="21" t="s">
        <v>10</v>
      </c>
      <c r="C1050" s="39">
        <v>274.0</v>
      </c>
      <c r="D1050" s="21" t="s">
        <v>3756</v>
      </c>
      <c r="E1050" s="21" t="s">
        <v>11</v>
      </c>
      <c r="F1050" s="20"/>
      <c r="G1050" s="20"/>
      <c r="H1050" s="20"/>
      <c r="I1050" s="20"/>
      <c r="J1050" s="21" t="s">
        <v>624</v>
      </c>
      <c r="K1050" s="21" t="s">
        <v>2985</v>
      </c>
      <c r="L1050" s="22">
        <v>72000.0</v>
      </c>
      <c r="M1050" s="36"/>
      <c r="N1050" s="26">
        <v>10200.0</v>
      </c>
      <c r="O1050" s="25">
        <f t="shared" si="275"/>
        <v>0.07058823529</v>
      </c>
      <c r="P1050" s="26">
        <v>61800.0</v>
      </c>
      <c r="Q1050" s="26">
        <f t="shared" si="2"/>
        <v>51800</v>
      </c>
      <c r="R1050" s="20"/>
      <c r="S1050" s="20"/>
      <c r="T1050" s="20"/>
      <c r="U1050" s="20"/>
      <c r="V1050" s="20"/>
    </row>
    <row r="1051" ht="12.75" customHeight="1">
      <c r="A1051" s="18" t="s">
        <v>249</v>
      </c>
      <c r="B1051" s="21" t="s">
        <v>10</v>
      </c>
      <c r="C1051" s="39">
        <v>295.0</v>
      </c>
      <c r="D1051" s="21" t="s">
        <v>3757</v>
      </c>
      <c r="E1051" s="21" t="s">
        <v>11</v>
      </c>
      <c r="F1051" s="20"/>
      <c r="G1051" s="20"/>
      <c r="H1051" s="20"/>
      <c r="I1051" s="20"/>
      <c r="J1051" s="21" t="s">
        <v>2735</v>
      </c>
      <c r="K1051" s="21" t="s">
        <v>2974</v>
      </c>
      <c r="L1051" s="22">
        <v>72000.0</v>
      </c>
      <c r="M1051" s="36"/>
      <c r="N1051" s="26">
        <v>17500.0</v>
      </c>
      <c r="O1051" s="25">
        <f t="shared" si="275"/>
        <v>0.04114285714</v>
      </c>
      <c r="P1051" s="26">
        <v>54500.0</v>
      </c>
      <c r="Q1051" s="26">
        <f t="shared" si="2"/>
        <v>44500</v>
      </c>
      <c r="R1051" s="20"/>
      <c r="S1051" s="20"/>
      <c r="T1051" s="20"/>
      <c r="U1051" s="20"/>
      <c r="V1051" s="20"/>
    </row>
    <row r="1052" ht="12.75" customHeight="1">
      <c r="A1052" s="18" t="s">
        <v>285</v>
      </c>
      <c r="B1052" s="21" t="s">
        <v>10</v>
      </c>
      <c r="C1052" s="39">
        <v>395.0</v>
      </c>
      <c r="D1052" s="21" t="s">
        <v>3758</v>
      </c>
      <c r="E1052" s="21" t="s">
        <v>11</v>
      </c>
      <c r="F1052" s="20"/>
      <c r="G1052" s="20"/>
      <c r="H1052" s="20"/>
      <c r="I1052" s="20"/>
      <c r="J1052" s="21" t="s">
        <v>705</v>
      </c>
      <c r="K1052" s="21" t="s">
        <v>1368</v>
      </c>
      <c r="L1052" s="22">
        <v>72000.0</v>
      </c>
      <c r="M1052" s="36"/>
      <c r="N1052" s="26">
        <v>200000.0</v>
      </c>
      <c r="O1052" s="25">
        <f t="shared" si="275"/>
        <v>0.0036</v>
      </c>
      <c r="P1052" s="26">
        <v>-128000.0</v>
      </c>
      <c r="Q1052" s="26">
        <f t="shared" si="2"/>
        <v>-138000</v>
      </c>
      <c r="R1052" s="20"/>
      <c r="S1052" s="20"/>
      <c r="T1052" s="20"/>
      <c r="U1052" s="20"/>
      <c r="V1052" s="20"/>
    </row>
    <row r="1053" ht="12.75" customHeight="1">
      <c r="A1053" s="18" t="s">
        <v>173</v>
      </c>
      <c r="B1053" s="21" t="s">
        <v>10</v>
      </c>
      <c r="C1053" s="39">
        <v>397.0</v>
      </c>
      <c r="D1053" s="21" t="s">
        <v>3759</v>
      </c>
      <c r="E1053" s="21" t="s">
        <v>11</v>
      </c>
      <c r="F1053" s="20"/>
      <c r="G1053" s="20"/>
      <c r="H1053" s="20"/>
      <c r="I1053" s="20"/>
      <c r="J1053" s="21" t="s">
        <v>1668</v>
      </c>
      <c r="K1053" s="21" t="s">
        <v>802</v>
      </c>
      <c r="L1053" s="22">
        <v>74000.0</v>
      </c>
      <c r="M1053" s="36"/>
      <c r="N1053" s="26">
        <v>50000.0</v>
      </c>
      <c r="O1053" s="25">
        <f t="shared" si="275"/>
        <v>0.0148</v>
      </c>
      <c r="P1053" s="26">
        <v>24000.0</v>
      </c>
      <c r="Q1053" s="26">
        <f t="shared" si="2"/>
        <v>14000</v>
      </c>
      <c r="R1053" s="20"/>
      <c r="S1053" s="20"/>
      <c r="T1053" s="20"/>
      <c r="U1053" s="20"/>
      <c r="V1053" s="20"/>
    </row>
    <row r="1054" ht="12.75" customHeight="1">
      <c r="A1054" s="18" t="s">
        <v>16</v>
      </c>
      <c r="B1054" s="21" t="s">
        <v>10</v>
      </c>
      <c r="C1054" s="39">
        <v>404.0</v>
      </c>
      <c r="D1054" s="21" t="s">
        <v>3760</v>
      </c>
      <c r="E1054" s="21" t="s">
        <v>11</v>
      </c>
      <c r="F1054" s="20"/>
      <c r="G1054" s="20"/>
      <c r="H1054" s="20"/>
      <c r="I1054" s="20"/>
      <c r="J1054" s="21" t="s">
        <v>807</v>
      </c>
      <c r="K1054" s="21" t="s">
        <v>2316</v>
      </c>
      <c r="L1054" s="22">
        <v>75000.0</v>
      </c>
      <c r="M1054" s="36"/>
      <c r="N1054" s="26">
        <v>25000.0</v>
      </c>
      <c r="O1054" s="25">
        <f t="shared" si="275"/>
        <v>0.03</v>
      </c>
      <c r="P1054" s="26">
        <v>70000.0</v>
      </c>
      <c r="Q1054" s="26">
        <f t="shared" si="2"/>
        <v>40000</v>
      </c>
      <c r="R1054" s="20"/>
      <c r="S1054" s="20"/>
      <c r="T1054" s="20"/>
      <c r="U1054" s="20"/>
      <c r="V1054" s="20"/>
    </row>
    <row r="1055" ht="12.75" customHeight="1">
      <c r="A1055" s="33" t="s">
        <v>21</v>
      </c>
      <c r="B1055" s="21" t="s">
        <v>10</v>
      </c>
      <c r="C1055" s="39">
        <v>128.0</v>
      </c>
      <c r="D1055" s="21" t="s">
        <v>3761</v>
      </c>
      <c r="E1055" s="21" t="s">
        <v>11</v>
      </c>
      <c r="F1055" s="35"/>
      <c r="G1055" s="21"/>
      <c r="H1055" s="21"/>
      <c r="I1055" s="21"/>
      <c r="J1055" s="21" t="s">
        <v>2694</v>
      </c>
      <c r="K1055" s="21" t="s">
        <v>2695</v>
      </c>
      <c r="L1055" s="41">
        <v>75000.0</v>
      </c>
      <c r="M1055" s="20"/>
      <c r="N1055" s="24">
        <v>12000.0</v>
      </c>
      <c r="O1055" s="25">
        <f t="shared" si="275"/>
        <v>0.0625</v>
      </c>
      <c r="P1055" s="26">
        <v>63000.0</v>
      </c>
      <c r="Q1055" s="26">
        <f t="shared" si="2"/>
        <v>53000</v>
      </c>
      <c r="R1055" s="20"/>
      <c r="S1055" s="20"/>
      <c r="T1055" s="20"/>
      <c r="U1055" s="20"/>
      <c r="V1055" s="20"/>
    </row>
    <row r="1056" ht="12.75" customHeight="1">
      <c r="A1056" s="18" t="s">
        <v>43</v>
      </c>
      <c r="B1056" s="21" t="s">
        <v>10</v>
      </c>
      <c r="C1056" s="39">
        <v>436.0</v>
      </c>
      <c r="D1056" s="21" t="s">
        <v>3762</v>
      </c>
      <c r="E1056" s="21" t="s">
        <v>13</v>
      </c>
      <c r="F1056" s="20"/>
      <c r="G1056" s="20"/>
      <c r="H1056" s="20"/>
      <c r="I1056" s="20"/>
      <c r="J1056" s="21" t="s">
        <v>1464</v>
      </c>
      <c r="K1056" s="21" t="s">
        <v>3763</v>
      </c>
      <c r="L1056" s="22">
        <v>75000.0</v>
      </c>
      <c r="M1056" s="36"/>
      <c r="N1056" s="26">
        <v>60000.0</v>
      </c>
      <c r="O1056" s="25">
        <f t="shared" si="275"/>
        <v>0.0125</v>
      </c>
      <c r="P1056" s="26">
        <v>15000.0</v>
      </c>
      <c r="Q1056" s="26">
        <f t="shared" si="2"/>
        <v>5000</v>
      </c>
      <c r="R1056" s="20"/>
      <c r="S1056" s="20"/>
      <c r="T1056" s="20"/>
      <c r="U1056" s="20"/>
      <c r="V1056" s="20"/>
    </row>
    <row r="1057" ht="12.75" customHeight="1">
      <c r="A1057" s="18" t="s">
        <v>67</v>
      </c>
      <c r="B1057" s="21" t="s">
        <v>10</v>
      </c>
      <c r="C1057" s="39">
        <v>382.0</v>
      </c>
      <c r="D1057" s="21" t="s">
        <v>3764</v>
      </c>
      <c r="E1057" s="21" t="s">
        <v>13</v>
      </c>
      <c r="F1057" s="20"/>
      <c r="G1057" s="20"/>
      <c r="H1057" s="20"/>
      <c r="I1057" s="20"/>
      <c r="J1057" s="21" t="s">
        <v>705</v>
      </c>
      <c r="K1057" s="21" t="s">
        <v>3765</v>
      </c>
      <c r="L1057" s="22">
        <v>75000.0</v>
      </c>
      <c r="M1057" s="36"/>
      <c r="N1057" s="26">
        <v>12500.0</v>
      </c>
      <c r="O1057" s="25">
        <f t="shared" si="275"/>
        <v>0.06</v>
      </c>
      <c r="P1057" s="26">
        <v>62500.0</v>
      </c>
      <c r="Q1057" s="26">
        <f t="shared" si="2"/>
        <v>52500</v>
      </c>
      <c r="R1057" s="20"/>
      <c r="S1057" s="20"/>
      <c r="T1057" s="20"/>
      <c r="U1057" s="20"/>
      <c r="V1057" s="20"/>
    </row>
    <row r="1058" ht="12.75" customHeight="1">
      <c r="A1058" s="17" t="s">
        <v>67</v>
      </c>
      <c r="B1058" s="18" t="s">
        <v>14</v>
      </c>
      <c r="C1058" s="19" t="s">
        <v>3766</v>
      </c>
      <c r="D1058" s="20" t="s">
        <v>3767</v>
      </c>
      <c r="E1058" s="21" t="s">
        <v>11</v>
      </c>
      <c r="F1058" s="20" t="s">
        <v>333</v>
      </c>
      <c r="G1058" s="20" t="s">
        <v>3768</v>
      </c>
      <c r="H1058" s="20" t="s">
        <v>393</v>
      </c>
      <c r="I1058" s="20" t="s">
        <v>75</v>
      </c>
      <c r="J1058" s="20" t="s">
        <v>1868</v>
      </c>
      <c r="K1058" s="20" t="s">
        <v>3474</v>
      </c>
      <c r="L1058" s="22">
        <v>75000.0</v>
      </c>
      <c r="M1058" s="28">
        <v>12500.0</v>
      </c>
      <c r="N1058" s="24">
        <v>12500.0</v>
      </c>
      <c r="O1058" s="25">
        <f t="shared" si="275"/>
        <v>0.06</v>
      </c>
      <c r="P1058" s="26">
        <f t="shared" ref="P1058:P1060" si="276">sum(L1058-N1058)</f>
        <v>62500</v>
      </c>
      <c r="Q1058" s="26">
        <f t="shared" si="2"/>
        <v>52500</v>
      </c>
      <c r="R1058" s="20"/>
      <c r="S1058" s="20"/>
      <c r="T1058" s="20"/>
      <c r="U1058" s="20"/>
      <c r="V1058" s="20"/>
    </row>
    <row r="1059" ht="12.75" customHeight="1">
      <c r="A1059" s="17" t="s">
        <v>73</v>
      </c>
      <c r="B1059" s="18" t="s">
        <v>12</v>
      </c>
      <c r="C1059" s="19" t="s">
        <v>3769</v>
      </c>
      <c r="D1059" s="20" t="s">
        <v>3770</v>
      </c>
      <c r="E1059" s="21" t="s">
        <v>11</v>
      </c>
      <c r="F1059" s="20" t="s">
        <v>311</v>
      </c>
      <c r="G1059" s="20" t="s">
        <v>3771</v>
      </c>
      <c r="H1059" s="20" t="s">
        <v>566</v>
      </c>
      <c r="I1059" s="20" t="s">
        <v>3772</v>
      </c>
      <c r="J1059" s="20" t="s">
        <v>3773</v>
      </c>
      <c r="K1059" s="20" t="s">
        <v>3059</v>
      </c>
      <c r="L1059" s="22">
        <v>75000.0</v>
      </c>
      <c r="M1059" s="27">
        <v>10000.0</v>
      </c>
      <c r="N1059" s="31">
        <v>10000.0</v>
      </c>
      <c r="O1059" s="25">
        <f t="shared" si="275"/>
        <v>0.075</v>
      </c>
      <c r="P1059" s="26">
        <f t="shared" si="276"/>
        <v>65000</v>
      </c>
      <c r="Q1059" s="26">
        <f t="shared" si="2"/>
        <v>55000</v>
      </c>
      <c r="R1059" s="20"/>
      <c r="S1059" s="20"/>
      <c r="T1059" s="20"/>
      <c r="U1059" s="20"/>
      <c r="V1059" s="20"/>
    </row>
    <row r="1060" ht="12.75" customHeight="1">
      <c r="A1060" s="17" t="s">
        <v>127</v>
      </c>
      <c r="B1060" s="18" t="s">
        <v>12</v>
      </c>
      <c r="C1060" s="19" t="s">
        <v>3774</v>
      </c>
      <c r="D1060" s="20" t="s">
        <v>3775</v>
      </c>
      <c r="E1060" s="21" t="s">
        <v>11</v>
      </c>
      <c r="F1060" s="20" t="s">
        <v>311</v>
      </c>
      <c r="G1060" s="20" t="s">
        <v>3776</v>
      </c>
      <c r="H1060" s="20" t="s">
        <v>157</v>
      </c>
      <c r="I1060" s="20" t="s">
        <v>133</v>
      </c>
      <c r="J1060" s="20" t="s">
        <v>3003</v>
      </c>
      <c r="K1060" s="20" t="s">
        <v>3777</v>
      </c>
      <c r="L1060" s="22">
        <v>75000.0</v>
      </c>
      <c r="M1060" s="23" t="s">
        <v>3778</v>
      </c>
      <c r="N1060" s="24">
        <v>22500.0</v>
      </c>
      <c r="O1060" s="25">
        <f t="shared" si="275"/>
        <v>0.03333333333</v>
      </c>
      <c r="P1060" s="26">
        <f t="shared" si="276"/>
        <v>52500</v>
      </c>
      <c r="Q1060" s="26">
        <f t="shared" si="2"/>
        <v>42500</v>
      </c>
      <c r="R1060" s="20"/>
      <c r="S1060" s="20"/>
      <c r="T1060" s="20"/>
      <c r="U1060" s="20"/>
      <c r="V1060" s="20"/>
    </row>
    <row r="1061" ht="12.75" customHeight="1">
      <c r="A1061" s="33" t="s">
        <v>155</v>
      </c>
      <c r="B1061" s="21" t="s">
        <v>10</v>
      </c>
      <c r="C1061" s="39">
        <v>209.0</v>
      </c>
      <c r="D1061" s="21" t="s">
        <v>3779</v>
      </c>
      <c r="E1061" s="21" t="s">
        <v>11</v>
      </c>
      <c r="F1061" s="35"/>
      <c r="G1061" s="21"/>
      <c r="H1061" s="21"/>
      <c r="I1061" s="21"/>
      <c r="J1061" s="21" t="s">
        <v>2699</v>
      </c>
      <c r="K1061" s="21" t="s">
        <v>2357</v>
      </c>
      <c r="L1061" s="41">
        <v>75000.0</v>
      </c>
      <c r="M1061" s="36"/>
      <c r="N1061" s="24">
        <v>15000.0</v>
      </c>
      <c r="O1061" s="25">
        <f t="shared" si="275"/>
        <v>0.05</v>
      </c>
      <c r="P1061" s="26">
        <v>60000.0</v>
      </c>
      <c r="Q1061" s="26">
        <f t="shared" si="2"/>
        <v>50000</v>
      </c>
      <c r="R1061" s="20"/>
      <c r="S1061" s="20"/>
      <c r="T1061" s="20"/>
      <c r="U1061" s="20"/>
      <c r="V1061" s="20"/>
    </row>
    <row r="1062" ht="12.75" customHeight="1">
      <c r="A1062" s="18" t="s">
        <v>173</v>
      </c>
      <c r="B1062" s="21" t="s">
        <v>10</v>
      </c>
      <c r="C1062" s="39">
        <v>428.0</v>
      </c>
      <c r="D1062" s="21" t="s">
        <v>3780</v>
      </c>
      <c r="E1062" s="21" t="s">
        <v>13</v>
      </c>
      <c r="F1062" s="20"/>
      <c r="G1062" s="20"/>
      <c r="H1062" s="20"/>
      <c r="I1062" s="20"/>
      <c r="J1062" s="21" t="s">
        <v>807</v>
      </c>
      <c r="K1062" s="21" t="s">
        <v>2001</v>
      </c>
      <c r="L1062" s="22">
        <v>75000.0</v>
      </c>
      <c r="M1062" s="36"/>
      <c r="N1062" s="26">
        <v>50000.0</v>
      </c>
      <c r="O1062" s="25">
        <f t="shared" si="275"/>
        <v>0.015</v>
      </c>
      <c r="P1062" s="26">
        <v>25000.0</v>
      </c>
      <c r="Q1062" s="26">
        <f t="shared" si="2"/>
        <v>15000</v>
      </c>
      <c r="R1062" s="20"/>
      <c r="S1062" s="20"/>
      <c r="T1062" s="20"/>
      <c r="U1062" s="20"/>
      <c r="V1062" s="20"/>
    </row>
    <row r="1063" ht="12.75" customHeight="1">
      <c r="A1063" s="33" t="s">
        <v>177</v>
      </c>
      <c r="B1063" s="21" t="s">
        <v>10</v>
      </c>
      <c r="C1063" s="39">
        <v>58.0</v>
      </c>
      <c r="D1063" s="21" t="s">
        <v>3781</v>
      </c>
      <c r="E1063" s="21" t="s">
        <v>11</v>
      </c>
      <c r="F1063" s="35"/>
      <c r="G1063" s="21"/>
      <c r="H1063" s="21"/>
      <c r="I1063" s="21"/>
      <c r="J1063" s="21" t="s">
        <v>2694</v>
      </c>
      <c r="K1063" s="21" t="s">
        <v>2590</v>
      </c>
      <c r="L1063" s="41">
        <v>75000.0</v>
      </c>
      <c r="M1063" s="20"/>
      <c r="N1063" s="24">
        <v>50000.0</v>
      </c>
      <c r="O1063" s="25">
        <f t="shared" si="275"/>
        <v>0.015</v>
      </c>
      <c r="P1063" s="26">
        <v>25000.0</v>
      </c>
      <c r="Q1063" s="26">
        <f t="shared" si="2"/>
        <v>15000</v>
      </c>
      <c r="R1063" s="20"/>
      <c r="S1063" s="20"/>
      <c r="T1063" s="20"/>
      <c r="U1063" s="20"/>
      <c r="V1063" s="20"/>
    </row>
    <row r="1064" ht="12.75" customHeight="1">
      <c r="A1064" s="18" t="s">
        <v>181</v>
      </c>
      <c r="B1064" s="21" t="s">
        <v>10</v>
      </c>
      <c r="C1064" s="39">
        <v>324.0</v>
      </c>
      <c r="D1064" s="21" t="s">
        <v>3782</v>
      </c>
      <c r="E1064" s="21" t="s">
        <v>13</v>
      </c>
      <c r="F1064" s="20"/>
      <c r="G1064" s="20"/>
      <c r="H1064" s="20"/>
      <c r="I1064" s="20"/>
      <c r="J1064" s="21" t="s">
        <v>2635</v>
      </c>
      <c r="K1064" s="21" t="s">
        <v>454</v>
      </c>
      <c r="L1064" s="22">
        <v>75000.0</v>
      </c>
      <c r="M1064" s="36"/>
      <c r="N1064" s="26">
        <v>75000.0</v>
      </c>
      <c r="O1064" s="25">
        <f t="shared" si="275"/>
        <v>0.01</v>
      </c>
      <c r="P1064" s="26">
        <v>0.0</v>
      </c>
      <c r="Q1064" s="26">
        <f t="shared" si="2"/>
        <v>-10000</v>
      </c>
      <c r="R1064" s="20"/>
      <c r="S1064" s="20"/>
      <c r="T1064" s="20"/>
      <c r="U1064" s="20"/>
      <c r="V1064" s="20"/>
    </row>
    <row r="1065" ht="12.75" customHeight="1">
      <c r="A1065" s="18" t="s">
        <v>187</v>
      </c>
      <c r="B1065" s="21" t="s">
        <v>10</v>
      </c>
      <c r="C1065" s="39">
        <v>320.0</v>
      </c>
      <c r="D1065" s="21" t="s">
        <v>3783</v>
      </c>
      <c r="E1065" s="21" t="s">
        <v>11</v>
      </c>
      <c r="F1065" s="20"/>
      <c r="G1065" s="20"/>
      <c r="H1065" s="20"/>
      <c r="I1065" s="20"/>
      <c r="J1065" s="21" t="s">
        <v>1599</v>
      </c>
      <c r="K1065" s="21" t="s">
        <v>1713</v>
      </c>
      <c r="L1065" s="22">
        <v>75000.0</v>
      </c>
      <c r="M1065" s="36"/>
      <c r="N1065" s="24">
        <v>150000.0</v>
      </c>
      <c r="O1065" s="25">
        <f t="shared" si="275"/>
        <v>0.005</v>
      </c>
      <c r="P1065" s="26">
        <v>0.0</v>
      </c>
      <c r="Q1065" s="26">
        <f t="shared" si="2"/>
        <v>-85000</v>
      </c>
      <c r="R1065" s="20"/>
      <c r="S1065" s="20"/>
      <c r="T1065" s="20"/>
      <c r="U1065" s="20"/>
      <c r="V1065" s="20"/>
    </row>
    <row r="1066" ht="12.75" customHeight="1">
      <c r="A1066" s="33" t="s">
        <v>191</v>
      </c>
      <c r="B1066" s="21" t="s">
        <v>10</v>
      </c>
      <c r="C1066" s="40">
        <v>21.0</v>
      </c>
      <c r="D1066" s="21" t="s">
        <v>3784</v>
      </c>
      <c r="E1066" s="21" t="s">
        <v>13</v>
      </c>
      <c r="F1066" s="35"/>
      <c r="G1066" s="21"/>
      <c r="H1066" s="21"/>
      <c r="I1066" s="21"/>
      <c r="J1066" s="21" t="s">
        <v>1599</v>
      </c>
      <c r="K1066" s="21" t="s">
        <v>2195</v>
      </c>
      <c r="L1066" s="41">
        <v>75000.0</v>
      </c>
      <c r="M1066" s="20"/>
      <c r="N1066" s="24">
        <v>54000.0</v>
      </c>
      <c r="O1066" s="25">
        <f t="shared" si="275"/>
        <v>0.01388888889</v>
      </c>
      <c r="P1066" s="26">
        <v>21000.0</v>
      </c>
      <c r="Q1066" s="26">
        <f t="shared" si="2"/>
        <v>11000</v>
      </c>
      <c r="R1066" s="20"/>
      <c r="S1066" s="20"/>
      <c r="T1066" s="20"/>
      <c r="U1066" s="20"/>
      <c r="V1066" s="20"/>
    </row>
    <row r="1067" ht="12.75" customHeight="1">
      <c r="A1067" s="17" t="s">
        <v>213</v>
      </c>
      <c r="B1067" s="18" t="s">
        <v>14</v>
      </c>
      <c r="C1067" s="19" t="s">
        <v>3785</v>
      </c>
      <c r="D1067" s="20" t="s">
        <v>3786</v>
      </c>
      <c r="E1067" s="21" t="s">
        <v>13</v>
      </c>
      <c r="F1067" s="20" t="s">
        <v>311</v>
      </c>
      <c r="G1067" s="20" t="s">
        <v>3787</v>
      </c>
      <c r="H1067" s="20" t="s">
        <v>950</v>
      </c>
      <c r="I1067" s="20" t="s">
        <v>217</v>
      </c>
      <c r="J1067" s="20" t="s">
        <v>705</v>
      </c>
      <c r="K1067" s="20" t="s">
        <v>2882</v>
      </c>
      <c r="L1067" s="22">
        <v>75000.0</v>
      </c>
      <c r="M1067" s="28">
        <v>25000.0</v>
      </c>
      <c r="N1067" s="24">
        <v>25000.0</v>
      </c>
      <c r="O1067" s="25">
        <f t="shared" si="275"/>
        <v>0.03</v>
      </c>
      <c r="P1067" s="26">
        <f>sum(L1067-N1067)</f>
        <v>50000</v>
      </c>
      <c r="Q1067" s="26">
        <f t="shared" si="2"/>
        <v>40000</v>
      </c>
      <c r="R1067" s="20"/>
      <c r="S1067" s="20"/>
      <c r="T1067" s="20"/>
      <c r="U1067" s="20"/>
      <c r="V1067" s="20"/>
    </row>
    <row r="1068" ht="12.75" customHeight="1">
      <c r="A1068" s="18" t="s">
        <v>217</v>
      </c>
      <c r="B1068" s="21" t="s">
        <v>10</v>
      </c>
      <c r="C1068" s="39">
        <v>287.0</v>
      </c>
      <c r="D1068" s="21" t="s">
        <v>3788</v>
      </c>
      <c r="E1068" s="21" t="s">
        <v>13</v>
      </c>
      <c r="F1068" s="20"/>
      <c r="G1068" s="20"/>
      <c r="H1068" s="20"/>
      <c r="I1068" s="20"/>
      <c r="J1068" s="21" t="s">
        <v>705</v>
      </c>
      <c r="K1068" s="21" t="s">
        <v>1859</v>
      </c>
      <c r="L1068" s="22">
        <v>75000.0</v>
      </c>
      <c r="M1068" s="36"/>
      <c r="N1068" s="24">
        <v>200000.0</v>
      </c>
      <c r="O1068" s="25">
        <f t="shared" si="275"/>
        <v>0.00375</v>
      </c>
      <c r="P1068" s="26">
        <v>36000.0</v>
      </c>
      <c r="Q1068" s="26">
        <f t="shared" si="2"/>
        <v>-135000</v>
      </c>
      <c r="R1068" s="20"/>
      <c r="S1068" s="20"/>
      <c r="T1068" s="20"/>
      <c r="U1068" s="20"/>
      <c r="V1068" s="20"/>
    </row>
    <row r="1069" ht="12.75" customHeight="1">
      <c r="A1069" s="33" t="s">
        <v>225</v>
      </c>
      <c r="B1069" s="21" t="s">
        <v>10</v>
      </c>
      <c r="C1069" s="39">
        <v>83.0</v>
      </c>
      <c r="D1069" s="21" t="s">
        <v>3789</v>
      </c>
      <c r="E1069" s="21" t="s">
        <v>11</v>
      </c>
      <c r="F1069" s="35"/>
      <c r="G1069" s="21"/>
      <c r="H1069" s="21"/>
      <c r="I1069" s="21"/>
      <c r="J1069" s="21" t="s">
        <v>2879</v>
      </c>
      <c r="K1069" s="21" t="s">
        <v>2382</v>
      </c>
      <c r="L1069" s="41">
        <v>75000.0</v>
      </c>
      <c r="M1069" s="20"/>
      <c r="N1069" s="24">
        <v>27500.0</v>
      </c>
      <c r="O1069" s="25">
        <f t="shared" si="275"/>
        <v>0.02727272727</v>
      </c>
      <c r="P1069" s="26">
        <v>47500.0</v>
      </c>
      <c r="Q1069" s="26">
        <f t="shared" si="2"/>
        <v>37500</v>
      </c>
      <c r="R1069" s="20"/>
      <c r="S1069" s="20"/>
      <c r="T1069" s="20"/>
      <c r="U1069" s="20"/>
      <c r="V1069" s="20"/>
    </row>
    <row r="1070" ht="12.75" customHeight="1">
      <c r="A1070" s="33" t="s">
        <v>225</v>
      </c>
      <c r="B1070" s="21" t="s">
        <v>10</v>
      </c>
      <c r="C1070" s="40">
        <v>249.0</v>
      </c>
      <c r="D1070" s="21" t="s">
        <v>3790</v>
      </c>
      <c r="E1070" s="21" t="s">
        <v>13</v>
      </c>
      <c r="F1070" s="35"/>
      <c r="G1070" s="21"/>
      <c r="H1070" s="21"/>
      <c r="I1070" s="21"/>
      <c r="J1070" s="21" t="s">
        <v>1760</v>
      </c>
      <c r="K1070" s="21" t="s">
        <v>3791</v>
      </c>
      <c r="L1070" s="41">
        <v>75000.0</v>
      </c>
      <c r="M1070" s="36"/>
      <c r="N1070" s="24">
        <v>27500.0</v>
      </c>
      <c r="O1070" s="25">
        <f t="shared" si="275"/>
        <v>0.02727272727</v>
      </c>
      <c r="P1070" s="26">
        <v>47500.0</v>
      </c>
      <c r="Q1070" s="26">
        <f t="shared" si="2"/>
        <v>37500</v>
      </c>
      <c r="R1070" s="20"/>
      <c r="S1070" s="20"/>
      <c r="T1070" s="20"/>
      <c r="U1070" s="20"/>
      <c r="V1070" s="20"/>
    </row>
    <row r="1071" ht="12.75" customHeight="1">
      <c r="A1071" s="17" t="s">
        <v>225</v>
      </c>
      <c r="B1071" s="18" t="s">
        <v>14</v>
      </c>
      <c r="C1071" s="19" t="s">
        <v>3792</v>
      </c>
      <c r="D1071" s="20" t="s">
        <v>3793</v>
      </c>
      <c r="E1071" s="21" t="s">
        <v>11</v>
      </c>
      <c r="F1071" s="20" t="s">
        <v>471</v>
      </c>
      <c r="G1071" s="20" t="s">
        <v>3794</v>
      </c>
      <c r="H1071" s="20" t="s">
        <v>327</v>
      </c>
      <c r="I1071" s="20" t="s">
        <v>1184</v>
      </c>
      <c r="J1071" s="20" t="s">
        <v>705</v>
      </c>
      <c r="K1071" s="20" t="s">
        <v>3795</v>
      </c>
      <c r="L1071" s="22">
        <v>75000.0</v>
      </c>
      <c r="M1071" s="28">
        <v>27500.0</v>
      </c>
      <c r="N1071" s="24">
        <v>27500.0</v>
      </c>
      <c r="O1071" s="25">
        <f t="shared" si="275"/>
        <v>0.02727272727</v>
      </c>
      <c r="P1071" s="26">
        <f>sum(L1071-N1071)</f>
        <v>47500</v>
      </c>
      <c r="Q1071" s="26">
        <f t="shared" si="2"/>
        <v>37500</v>
      </c>
      <c r="R1071" s="20"/>
      <c r="S1071" s="20"/>
      <c r="T1071" s="20"/>
      <c r="U1071" s="20"/>
      <c r="V1071" s="20"/>
    </row>
    <row r="1072" ht="12.75" customHeight="1">
      <c r="A1072" s="18" t="s">
        <v>235</v>
      </c>
      <c r="B1072" s="21" t="s">
        <v>10</v>
      </c>
      <c r="C1072" s="39">
        <v>496.0</v>
      </c>
      <c r="D1072" s="21" t="s">
        <v>3796</v>
      </c>
      <c r="E1072" s="21" t="s">
        <v>11</v>
      </c>
      <c r="F1072" s="20"/>
      <c r="G1072" s="20"/>
      <c r="H1072" s="20"/>
      <c r="I1072" s="20"/>
      <c r="J1072" s="21" t="s">
        <v>3322</v>
      </c>
      <c r="K1072" s="21" t="s">
        <v>3069</v>
      </c>
      <c r="L1072" s="22">
        <v>75000.0</v>
      </c>
      <c r="M1072" s="36"/>
      <c r="N1072" s="24">
        <v>16000.0</v>
      </c>
      <c r="O1072" s="25">
        <f t="shared" si="275"/>
        <v>0.046875</v>
      </c>
      <c r="P1072" s="26">
        <v>59000.0</v>
      </c>
      <c r="Q1072" s="26">
        <f t="shared" si="2"/>
        <v>49000</v>
      </c>
      <c r="R1072" s="20"/>
      <c r="S1072" s="20"/>
      <c r="T1072" s="20"/>
      <c r="U1072" s="20"/>
      <c r="V1072" s="20"/>
    </row>
    <row r="1073" ht="12.75" customHeight="1">
      <c r="A1073" s="33" t="s">
        <v>237</v>
      </c>
      <c r="B1073" s="21" t="s">
        <v>10</v>
      </c>
      <c r="C1073" s="39">
        <v>64.0</v>
      </c>
      <c r="D1073" s="21" t="s">
        <v>3797</v>
      </c>
      <c r="E1073" s="21" t="s">
        <v>13</v>
      </c>
      <c r="F1073" s="35"/>
      <c r="G1073" s="21"/>
      <c r="H1073" s="21"/>
      <c r="I1073" s="21"/>
      <c r="J1073" s="21" t="s">
        <v>1250</v>
      </c>
      <c r="K1073" s="21" t="s">
        <v>2844</v>
      </c>
      <c r="L1073" s="41">
        <v>75000.0</v>
      </c>
      <c r="M1073" s="20"/>
      <c r="N1073" s="24">
        <v>50000.0</v>
      </c>
      <c r="O1073" s="25">
        <f t="shared" si="275"/>
        <v>0.015</v>
      </c>
      <c r="P1073" s="26">
        <v>25000.0</v>
      </c>
      <c r="Q1073" s="26">
        <f t="shared" si="2"/>
        <v>15000</v>
      </c>
      <c r="R1073" s="20"/>
      <c r="S1073" s="20"/>
      <c r="T1073" s="20"/>
      <c r="U1073" s="20"/>
      <c r="V1073" s="20"/>
    </row>
    <row r="1074" ht="12.75" customHeight="1">
      <c r="A1074" s="33" t="s">
        <v>279</v>
      </c>
      <c r="B1074" s="21" t="s">
        <v>10</v>
      </c>
      <c r="C1074" s="39">
        <v>162.0</v>
      </c>
      <c r="D1074" s="21" t="s">
        <v>3798</v>
      </c>
      <c r="E1074" s="21" t="s">
        <v>11</v>
      </c>
      <c r="F1074" s="35"/>
      <c r="G1074" s="21"/>
      <c r="H1074" s="21"/>
      <c r="I1074" s="21"/>
      <c r="J1074" s="21" t="s">
        <v>348</v>
      </c>
      <c r="K1074" s="21" t="s">
        <v>1505</v>
      </c>
      <c r="L1074" s="41">
        <v>75000.0</v>
      </c>
      <c r="M1074" s="20"/>
      <c r="N1074" s="24">
        <v>25000.0</v>
      </c>
      <c r="O1074" s="25">
        <f t="shared" si="275"/>
        <v>0.03</v>
      </c>
      <c r="P1074" s="26">
        <v>52500.0</v>
      </c>
      <c r="Q1074" s="26">
        <f t="shared" si="2"/>
        <v>40000</v>
      </c>
      <c r="R1074" s="20"/>
      <c r="S1074" s="20"/>
      <c r="T1074" s="20"/>
      <c r="U1074" s="20"/>
      <c r="V1074" s="20"/>
    </row>
    <row r="1075" ht="12.75" customHeight="1">
      <c r="A1075" s="18" t="s">
        <v>109</v>
      </c>
      <c r="B1075" s="21" t="s">
        <v>10</v>
      </c>
      <c r="C1075" s="39">
        <v>425.0</v>
      </c>
      <c r="D1075" s="21" t="s">
        <v>3799</v>
      </c>
      <c r="E1075" s="21" t="s">
        <v>11</v>
      </c>
      <c r="F1075" s="20"/>
      <c r="G1075" s="20"/>
      <c r="H1075" s="20"/>
      <c r="I1075" s="20"/>
      <c r="J1075" s="21" t="s">
        <v>2879</v>
      </c>
      <c r="K1075" s="21" t="s">
        <v>2927</v>
      </c>
      <c r="L1075" s="22">
        <v>78000.0</v>
      </c>
      <c r="M1075" s="36"/>
      <c r="N1075" s="26">
        <v>30000.0</v>
      </c>
      <c r="O1075" s="25">
        <f t="shared" si="275"/>
        <v>0.026</v>
      </c>
      <c r="P1075" s="26">
        <v>48000.0</v>
      </c>
      <c r="Q1075" s="26">
        <f t="shared" si="2"/>
        <v>38000</v>
      </c>
      <c r="R1075" s="20"/>
      <c r="S1075" s="20"/>
      <c r="T1075" s="20"/>
      <c r="U1075" s="20"/>
      <c r="V1075" s="20"/>
    </row>
    <row r="1076" ht="12.75" customHeight="1">
      <c r="A1076" s="17" t="s">
        <v>109</v>
      </c>
      <c r="B1076" s="18" t="s">
        <v>14</v>
      </c>
      <c r="C1076" s="19" t="s">
        <v>3800</v>
      </c>
      <c r="D1076" s="20" t="s">
        <v>3801</v>
      </c>
      <c r="E1076" s="21" t="s">
        <v>13</v>
      </c>
      <c r="F1076" s="20" t="s">
        <v>311</v>
      </c>
      <c r="G1076" s="20" t="s">
        <v>3802</v>
      </c>
      <c r="H1076" s="20" t="s">
        <v>459</v>
      </c>
      <c r="I1076" s="20" t="s">
        <v>141</v>
      </c>
      <c r="J1076" s="20" t="s">
        <v>407</v>
      </c>
      <c r="K1076" s="20" t="s">
        <v>316</v>
      </c>
      <c r="L1076" s="22">
        <v>78000.0</v>
      </c>
      <c r="M1076" s="28">
        <v>30000.0</v>
      </c>
      <c r="N1076" s="24">
        <v>30000.0</v>
      </c>
      <c r="O1076" s="25">
        <f t="shared" si="275"/>
        <v>0.026</v>
      </c>
      <c r="P1076" s="26">
        <f>sum(L1076-N1076)</f>
        <v>48000</v>
      </c>
      <c r="Q1076" s="26">
        <f t="shared" si="2"/>
        <v>38000</v>
      </c>
      <c r="R1076" s="20"/>
      <c r="S1076" s="20"/>
      <c r="T1076" s="20"/>
      <c r="U1076" s="20"/>
      <c r="V1076" s="20"/>
    </row>
    <row r="1077" ht="12.75" customHeight="1">
      <c r="A1077" s="33" t="s">
        <v>16</v>
      </c>
      <c r="B1077" s="21" t="s">
        <v>17</v>
      </c>
      <c r="C1077" s="34">
        <v>611.0</v>
      </c>
      <c r="D1077" s="20" t="s">
        <v>3803</v>
      </c>
      <c r="E1077" s="21" t="s">
        <v>11</v>
      </c>
      <c r="F1077" s="35" t="s">
        <v>721</v>
      </c>
      <c r="G1077" s="35" t="s">
        <v>3804</v>
      </c>
      <c r="H1077" s="20"/>
      <c r="I1077" s="20"/>
      <c r="J1077" s="35" t="s">
        <v>799</v>
      </c>
      <c r="K1077" s="35" t="s">
        <v>2927</v>
      </c>
      <c r="L1077" s="22">
        <v>80000.0</v>
      </c>
      <c r="M1077" s="36"/>
      <c r="N1077" s="26">
        <v>25000.0</v>
      </c>
      <c r="O1077" s="25">
        <f t="shared" si="275"/>
        <v>0.032</v>
      </c>
      <c r="P1077" s="26">
        <v>3000.0</v>
      </c>
      <c r="Q1077" s="26">
        <f t="shared" si="2"/>
        <v>45000</v>
      </c>
      <c r="R1077" s="20"/>
      <c r="S1077" s="20"/>
      <c r="T1077" s="20"/>
      <c r="U1077" s="20"/>
      <c r="V1077" s="20"/>
    </row>
    <row r="1078" ht="12.75" customHeight="1">
      <c r="A1078" s="18" t="s">
        <v>29</v>
      </c>
      <c r="B1078" s="21" t="s">
        <v>10</v>
      </c>
      <c r="C1078" s="39">
        <v>418.0</v>
      </c>
      <c r="D1078" s="21" t="s">
        <v>3805</v>
      </c>
      <c r="E1078" s="21" t="s">
        <v>11</v>
      </c>
      <c r="F1078" s="20"/>
      <c r="G1078" s="20"/>
      <c r="H1078" s="20"/>
      <c r="I1078" s="20"/>
      <c r="J1078" s="21" t="s">
        <v>2840</v>
      </c>
      <c r="K1078" s="21" t="s">
        <v>3755</v>
      </c>
      <c r="L1078" s="22">
        <v>80000.0</v>
      </c>
      <c r="M1078" s="36"/>
      <c r="N1078" s="26">
        <v>15000.0</v>
      </c>
      <c r="O1078" s="25">
        <f t="shared" si="275"/>
        <v>0.05333333333</v>
      </c>
      <c r="P1078" s="26">
        <v>65000.0</v>
      </c>
      <c r="Q1078" s="26">
        <f t="shared" si="2"/>
        <v>55000</v>
      </c>
      <c r="R1078" s="20"/>
      <c r="S1078" s="20"/>
      <c r="T1078" s="20"/>
      <c r="U1078" s="20"/>
      <c r="V1078" s="20"/>
    </row>
    <row r="1079" ht="12.75" customHeight="1">
      <c r="A1079" s="33" t="s">
        <v>33</v>
      </c>
      <c r="B1079" s="21" t="s">
        <v>10</v>
      </c>
      <c r="C1079" s="39">
        <v>75.0</v>
      </c>
      <c r="D1079" s="21" t="s">
        <v>3806</v>
      </c>
      <c r="E1079" s="21" t="s">
        <v>11</v>
      </c>
      <c r="F1079" s="35"/>
      <c r="G1079" s="21"/>
      <c r="H1079" s="21"/>
      <c r="I1079" s="21"/>
      <c r="J1079" s="21" t="s">
        <v>1675</v>
      </c>
      <c r="K1079" s="21" t="s">
        <v>3807</v>
      </c>
      <c r="L1079" s="41">
        <v>80000.0</v>
      </c>
      <c r="M1079" s="20"/>
      <c r="N1079" s="24">
        <v>17500.0</v>
      </c>
      <c r="O1079" s="25">
        <f t="shared" si="275"/>
        <v>0.04571428571</v>
      </c>
      <c r="P1079" s="26">
        <v>62500.0</v>
      </c>
      <c r="Q1079" s="26">
        <f t="shared" si="2"/>
        <v>52500</v>
      </c>
      <c r="R1079" s="20"/>
      <c r="S1079" s="20"/>
      <c r="T1079" s="20"/>
      <c r="U1079" s="20"/>
      <c r="V1079" s="20"/>
    </row>
    <row r="1080" ht="12.75" customHeight="1">
      <c r="A1080" s="33" t="s">
        <v>37</v>
      </c>
      <c r="B1080" s="21" t="s">
        <v>10</v>
      </c>
      <c r="C1080" s="39">
        <v>190.0</v>
      </c>
      <c r="D1080" s="21" t="s">
        <v>3808</v>
      </c>
      <c r="E1080" s="21" t="s">
        <v>13</v>
      </c>
      <c r="F1080" s="35"/>
      <c r="G1080" s="21"/>
      <c r="H1080" s="21"/>
      <c r="I1080" s="21"/>
      <c r="J1080" s="21" t="s">
        <v>1858</v>
      </c>
      <c r="K1080" s="21" t="s">
        <v>3809</v>
      </c>
      <c r="L1080" s="41">
        <v>80000.0</v>
      </c>
      <c r="M1080" s="20"/>
      <c r="N1080" s="24">
        <v>5000.0</v>
      </c>
      <c r="O1080" s="25">
        <f t="shared" si="275"/>
        <v>0.16</v>
      </c>
      <c r="P1080" s="26">
        <v>75000.0</v>
      </c>
      <c r="Q1080" s="26">
        <f t="shared" si="2"/>
        <v>65000</v>
      </c>
      <c r="R1080" s="20"/>
      <c r="S1080" s="20"/>
      <c r="T1080" s="20"/>
      <c r="U1080" s="20"/>
      <c r="V1080" s="20"/>
    </row>
    <row r="1081" ht="12.75" customHeight="1">
      <c r="A1081" s="33" t="s">
        <v>55</v>
      </c>
      <c r="B1081" s="21" t="s">
        <v>10</v>
      </c>
      <c r="C1081" s="40">
        <v>138.0</v>
      </c>
      <c r="D1081" s="21" t="s">
        <v>3810</v>
      </c>
      <c r="E1081" s="21" t="s">
        <v>11</v>
      </c>
      <c r="F1081" s="35"/>
      <c r="G1081" s="21"/>
      <c r="H1081" s="21"/>
      <c r="I1081" s="21"/>
      <c r="J1081" s="21" t="s">
        <v>3511</v>
      </c>
      <c r="K1081" s="21" t="s">
        <v>3750</v>
      </c>
      <c r="L1081" s="41">
        <v>80000.0</v>
      </c>
      <c r="M1081" s="20"/>
      <c r="N1081" s="24">
        <v>50000.0</v>
      </c>
      <c r="O1081" s="25">
        <f t="shared" si="275"/>
        <v>0.016</v>
      </c>
      <c r="P1081" s="26">
        <v>30000.0</v>
      </c>
      <c r="Q1081" s="26">
        <f t="shared" si="2"/>
        <v>20000</v>
      </c>
      <c r="R1081" s="20"/>
      <c r="S1081" s="20"/>
      <c r="T1081" s="20"/>
      <c r="U1081" s="20"/>
      <c r="V1081" s="20"/>
    </row>
    <row r="1082" ht="12.75" customHeight="1">
      <c r="A1082" s="33" t="s">
        <v>69</v>
      </c>
      <c r="B1082" s="21" t="s">
        <v>10</v>
      </c>
      <c r="C1082" s="39">
        <v>221.0</v>
      </c>
      <c r="D1082" s="21" t="s">
        <v>3811</v>
      </c>
      <c r="E1082" s="21" t="s">
        <v>11</v>
      </c>
      <c r="F1082" s="35"/>
      <c r="G1082" s="21"/>
      <c r="H1082" s="21"/>
      <c r="I1082" s="21"/>
      <c r="J1082" s="21" t="s">
        <v>1353</v>
      </c>
      <c r="K1082" s="21" t="s">
        <v>3812</v>
      </c>
      <c r="L1082" s="41">
        <v>80000.0</v>
      </c>
      <c r="M1082" s="36"/>
      <c r="N1082" s="26">
        <v>5500.0</v>
      </c>
      <c r="O1082" s="25">
        <f t="shared" si="275"/>
        <v>0.1454545455</v>
      </c>
      <c r="P1082" s="26">
        <v>74500.0</v>
      </c>
      <c r="Q1082" s="26">
        <f t="shared" si="2"/>
        <v>64500</v>
      </c>
      <c r="R1082" s="20"/>
      <c r="S1082" s="20"/>
      <c r="T1082" s="20"/>
      <c r="U1082" s="20"/>
      <c r="V1082" s="20"/>
    </row>
    <row r="1083" ht="12.75" customHeight="1">
      <c r="A1083" s="18" t="s">
        <v>141</v>
      </c>
      <c r="B1083" s="21" t="s">
        <v>10</v>
      </c>
      <c r="C1083" s="39">
        <v>432.0</v>
      </c>
      <c r="D1083" s="21" t="s">
        <v>3813</v>
      </c>
      <c r="E1083" s="21" t="s">
        <v>11</v>
      </c>
      <c r="F1083" s="20"/>
      <c r="G1083" s="20"/>
      <c r="H1083" s="20"/>
      <c r="I1083" s="20"/>
      <c r="J1083" s="21" t="s">
        <v>1448</v>
      </c>
      <c r="K1083" s="21" t="s">
        <v>2316</v>
      </c>
      <c r="L1083" s="22">
        <v>80000.0</v>
      </c>
      <c r="M1083" s="36"/>
      <c r="N1083" s="24">
        <v>60000.0</v>
      </c>
      <c r="O1083" s="25">
        <f t="shared" si="275"/>
        <v>0.01333333333</v>
      </c>
      <c r="P1083" s="26">
        <v>60000.0</v>
      </c>
      <c r="Q1083" s="26">
        <f t="shared" si="2"/>
        <v>10000</v>
      </c>
      <c r="R1083" s="20"/>
      <c r="S1083" s="20"/>
      <c r="T1083" s="20"/>
      <c r="U1083" s="20"/>
      <c r="V1083" s="20"/>
    </row>
    <row r="1084" ht="12.75" customHeight="1">
      <c r="A1084" s="18" t="s">
        <v>147</v>
      </c>
      <c r="B1084" s="21" t="s">
        <v>10</v>
      </c>
      <c r="C1084" s="39">
        <v>261.0</v>
      </c>
      <c r="D1084" s="21" t="s">
        <v>3814</v>
      </c>
      <c r="E1084" s="21" t="s">
        <v>13</v>
      </c>
      <c r="F1084" s="20"/>
      <c r="G1084" s="20"/>
      <c r="H1084" s="20"/>
      <c r="I1084" s="20"/>
      <c r="J1084" s="21" t="s">
        <v>1039</v>
      </c>
      <c r="K1084" s="21" t="s">
        <v>1061</v>
      </c>
      <c r="L1084" s="41">
        <v>80000.0</v>
      </c>
      <c r="M1084" s="36"/>
      <c r="N1084" s="24">
        <v>18000.0</v>
      </c>
      <c r="O1084" s="25">
        <f t="shared" si="275"/>
        <v>0.04444444444</v>
      </c>
      <c r="P1084" s="26">
        <v>-80000.0</v>
      </c>
      <c r="Q1084" s="26">
        <f t="shared" si="2"/>
        <v>52000</v>
      </c>
      <c r="R1084" s="20"/>
      <c r="S1084" s="20"/>
      <c r="T1084" s="20"/>
      <c r="U1084" s="20"/>
      <c r="V1084" s="20"/>
    </row>
    <row r="1085" ht="12.75" customHeight="1">
      <c r="A1085" s="17" t="s">
        <v>155</v>
      </c>
      <c r="B1085" s="18" t="s">
        <v>14</v>
      </c>
      <c r="C1085" s="19" t="s">
        <v>3815</v>
      </c>
      <c r="D1085" s="20" t="s">
        <v>3816</v>
      </c>
      <c r="E1085" s="21" t="s">
        <v>11</v>
      </c>
      <c r="F1085" s="20" t="s">
        <v>311</v>
      </c>
      <c r="G1085" s="20" t="s">
        <v>3817</v>
      </c>
      <c r="H1085" s="20" t="s">
        <v>157</v>
      </c>
      <c r="I1085" s="20" t="s">
        <v>435</v>
      </c>
      <c r="J1085" s="20" t="s">
        <v>1642</v>
      </c>
      <c r="K1085" s="20" t="s">
        <v>3818</v>
      </c>
      <c r="L1085" s="22">
        <v>80000.0</v>
      </c>
      <c r="M1085" s="28">
        <v>15000.0</v>
      </c>
      <c r="N1085" s="24">
        <v>15000.0</v>
      </c>
      <c r="O1085" s="25">
        <f t="shared" si="275"/>
        <v>0.05333333333</v>
      </c>
      <c r="P1085" s="26">
        <f t="shared" ref="P1085:P1086" si="277">sum(L1085-N1085)</f>
        <v>65000</v>
      </c>
      <c r="Q1085" s="26">
        <f t="shared" si="2"/>
        <v>55000</v>
      </c>
      <c r="R1085" s="20"/>
      <c r="S1085" s="20"/>
      <c r="T1085" s="20"/>
      <c r="U1085" s="20"/>
      <c r="V1085" s="20"/>
    </row>
    <row r="1086" ht="12.75" customHeight="1">
      <c r="A1086" s="17" t="s">
        <v>165</v>
      </c>
      <c r="B1086" s="18" t="s">
        <v>12</v>
      </c>
      <c r="C1086" s="19" t="s">
        <v>3819</v>
      </c>
      <c r="D1086" s="20" t="s">
        <v>3820</v>
      </c>
      <c r="E1086" s="21" t="s">
        <v>13</v>
      </c>
      <c r="F1086" s="20" t="s">
        <v>311</v>
      </c>
      <c r="G1086" s="20" t="s">
        <v>3821</v>
      </c>
      <c r="H1086" s="20" t="s">
        <v>161</v>
      </c>
      <c r="I1086" s="20" t="s">
        <v>509</v>
      </c>
      <c r="J1086" s="20" t="s">
        <v>3773</v>
      </c>
      <c r="K1086" s="20" t="s">
        <v>710</v>
      </c>
      <c r="L1086" s="22">
        <v>80000.0</v>
      </c>
      <c r="M1086" s="28">
        <v>12500.0</v>
      </c>
      <c r="N1086" s="24">
        <v>12500.0</v>
      </c>
      <c r="O1086" s="25">
        <f t="shared" si="275"/>
        <v>0.064</v>
      </c>
      <c r="P1086" s="26">
        <f t="shared" si="277"/>
        <v>67500</v>
      </c>
      <c r="Q1086" s="26">
        <f t="shared" si="2"/>
        <v>57500</v>
      </c>
      <c r="R1086" s="20"/>
      <c r="S1086" s="20"/>
      <c r="T1086" s="20"/>
      <c r="U1086" s="20"/>
      <c r="V1086" s="20"/>
    </row>
    <row r="1087" ht="12.75" customHeight="1">
      <c r="A1087" s="33" t="s">
        <v>213</v>
      </c>
      <c r="B1087" s="21" t="s">
        <v>10</v>
      </c>
      <c r="C1087" s="40">
        <v>48.0</v>
      </c>
      <c r="D1087" s="21" t="s">
        <v>3822</v>
      </c>
      <c r="E1087" s="21" t="s">
        <v>13</v>
      </c>
      <c r="F1087" s="35"/>
      <c r="G1087" s="21"/>
      <c r="H1087" s="21"/>
      <c r="I1087" s="21"/>
      <c r="J1087" s="21" t="s">
        <v>618</v>
      </c>
      <c r="K1087" s="21" t="s">
        <v>3823</v>
      </c>
      <c r="L1087" s="41">
        <v>80000.0</v>
      </c>
      <c r="M1087" s="20"/>
      <c r="N1087" s="24">
        <v>25000.0</v>
      </c>
      <c r="O1087" s="25">
        <f t="shared" si="275"/>
        <v>0.032</v>
      </c>
      <c r="P1087" s="26">
        <v>55000.0</v>
      </c>
      <c r="Q1087" s="26">
        <f t="shared" si="2"/>
        <v>45000</v>
      </c>
      <c r="R1087" s="20"/>
      <c r="S1087" s="20"/>
      <c r="T1087" s="20"/>
      <c r="U1087" s="20"/>
      <c r="V1087" s="20"/>
    </row>
    <row r="1088" ht="12.75" customHeight="1">
      <c r="A1088" s="33" t="s">
        <v>225</v>
      </c>
      <c r="B1088" s="21" t="s">
        <v>10</v>
      </c>
      <c r="C1088" s="40">
        <v>17.0</v>
      </c>
      <c r="D1088" s="21" t="s">
        <v>3824</v>
      </c>
      <c r="E1088" s="21" t="s">
        <v>11</v>
      </c>
      <c r="F1088" s="35"/>
      <c r="G1088" s="21"/>
      <c r="H1088" s="21"/>
      <c r="I1088" s="21"/>
      <c r="J1088" s="21" t="s">
        <v>924</v>
      </c>
      <c r="K1088" s="21" t="s">
        <v>3450</v>
      </c>
      <c r="L1088" s="41">
        <v>80000.0</v>
      </c>
      <c r="M1088" s="20"/>
      <c r="N1088" s="24">
        <v>27500.0</v>
      </c>
      <c r="O1088" s="25">
        <f t="shared" si="275"/>
        <v>0.02909090909</v>
      </c>
      <c r="P1088" s="26">
        <v>52500.0</v>
      </c>
      <c r="Q1088" s="26">
        <f t="shared" si="2"/>
        <v>42500</v>
      </c>
      <c r="R1088" s="20"/>
      <c r="S1088" s="20"/>
      <c r="T1088" s="20"/>
      <c r="U1088" s="20"/>
      <c r="V1088" s="20"/>
    </row>
    <row r="1089" ht="12.75" customHeight="1">
      <c r="A1089" s="18" t="s">
        <v>225</v>
      </c>
      <c r="B1089" s="21" t="s">
        <v>10</v>
      </c>
      <c r="C1089" s="39">
        <v>338.0</v>
      </c>
      <c r="D1089" s="21" t="s">
        <v>3825</v>
      </c>
      <c r="E1089" s="21" t="s">
        <v>13</v>
      </c>
      <c r="F1089" s="20"/>
      <c r="G1089" s="20"/>
      <c r="H1089" s="20"/>
      <c r="I1089" s="20"/>
      <c r="J1089" s="21" t="s">
        <v>407</v>
      </c>
      <c r="K1089" s="21" t="s">
        <v>3826</v>
      </c>
      <c r="L1089" s="22">
        <v>80000.0</v>
      </c>
      <c r="M1089" s="36"/>
      <c r="N1089" s="26">
        <v>27500.0</v>
      </c>
      <c r="O1089" s="25">
        <f t="shared" si="275"/>
        <v>0.02909090909</v>
      </c>
      <c r="P1089" s="26">
        <v>52500.0</v>
      </c>
      <c r="Q1089" s="26">
        <f t="shared" si="2"/>
        <v>42500</v>
      </c>
      <c r="R1089" s="20"/>
      <c r="S1089" s="20"/>
      <c r="T1089" s="20"/>
      <c r="U1089" s="20"/>
      <c r="V1089" s="20"/>
    </row>
    <row r="1090" ht="12.75" customHeight="1">
      <c r="A1090" s="17" t="s">
        <v>225</v>
      </c>
      <c r="B1090" s="18" t="s">
        <v>14</v>
      </c>
      <c r="C1090" s="19" t="s">
        <v>3827</v>
      </c>
      <c r="D1090" s="20" t="s">
        <v>3828</v>
      </c>
      <c r="E1090" s="21" t="s">
        <v>11</v>
      </c>
      <c r="F1090" s="20" t="s">
        <v>311</v>
      </c>
      <c r="G1090" s="20" t="s">
        <v>3829</v>
      </c>
      <c r="H1090" s="20" t="s">
        <v>327</v>
      </c>
      <c r="I1090" s="20" t="s">
        <v>3830</v>
      </c>
      <c r="J1090" s="20" t="s">
        <v>937</v>
      </c>
      <c r="K1090" s="20" t="s">
        <v>3474</v>
      </c>
      <c r="L1090" s="22">
        <v>80000.0</v>
      </c>
      <c r="M1090" s="28">
        <v>27500.0</v>
      </c>
      <c r="N1090" s="24">
        <v>27500.0</v>
      </c>
      <c r="O1090" s="25">
        <f t="shared" si="275"/>
        <v>0.02909090909</v>
      </c>
      <c r="P1090" s="26">
        <f>sum(L1090-N1090)</f>
        <v>52500</v>
      </c>
      <c r="Q1090" s="26">
        <f t="shared" si="2"/>
        <v>42500</v>
      </c>
      <c r="R1090" s="20"/>
      <c r="S1090" s="20"/>
      <c r="T1090" s="20"/>
      <c r="U1090" s="20"/>
      <c r="V1090" s="20"/>
    </row>
    <row r="1091" ht="12.75" customHeight="1">
      <c r="A1091" s="33" t="s">
        <v>237</v>
      </c>
      <c r="B1091" s="21" t="s">
        <v>10</v>
      </c>
      <c r="C1091" s="39">
        <v>44.0</v>
      </c>
      <c r="D1091" s="21" t="s">
        <v>3831</v>
      </c>
      <c r="E1091" s="21" t="s">
        <v>11</v>
      </c>
      <c r="F1091" s="35"/>
      <c r="G1091" s="21"/>
      <c r="H1091" s="21"/>
      <c r="I1091" s="21"/>
      <c r="J1091" s="21" t="s">
        <v>2234</v>
      </c>
      <c r="K1091" s="21" t="s">
        <v>3832</v>
      </c>
      <c r="L1091" s="41">
        <v>80000.0</v>
      </c>
      <c r="M1091" s="20"/>
      <c r="N1091" s="24">
        <v>50000.0</v>
      </c>
      <c r="O1091" s="25">
        <f t="shared" si="275"/>
        <v>0.016</v>
      </c>
      <c r="P1091" s="26">
        <v>30000.0</v>
      </c>
      <c r="Q1091" s="26">
        <f t="shared" si="2"/>
        <v>20000</v>
      </c>
      <c r="R1091" s="20"/>
      <c r="S1091" s="20"/>
      <c r="T1091" s="20"/>
      <c r="U1091" s="20"/>
      <c r="V1091" s="20"/>
    </row>
    <row r="1092" ht="12.75" customHeight="1">
      <c r="A1092" s="33" t="s">
        <v>237</v>
      </c>
      <c r="B1092" s="21" t="s">
        <v>10</v>
      </c>
      <c r="C1092" s="40">
        <v>105.0</v>
      </c>
      <c r="D1092" s="21" t="s">
        <v>3833</v>
      </c>
      <c r="E1092" s="21" t="s">
        <v>11</v>
      </c>
      <c r="F1092" s="35"/>
      <c r="G1092" s="21"/>
      <c r="H1092" s="21"/>
      <c r="I1092" s="21"/>
      <c r="J1092" s="21" t="s">
        <v>610</v>
      </c>
      <c r="K1092" s="21" t="s">
        <v>2832</v>
      </c>
      <c r="L1092" s="41">
        <v>80000.0</v>
      </c>
      <c r="M1092" s="20"/>
      <c r="N1092" s="24">
        <v>50000.0</v>
      </c>
      <c r="O1092" s="25">
        <f t="shared" si="275"/>
        <v>0.016</v>
      </c>
      <c r="P1092" s="26">
        <v>30000.0</v>
      </c>
      <c r="Q1092" s="26">
        <f t="shared" si="2"/>
        <v>20000</v>
      </c>
      <c r="R1092" s="20"/>
      <c r="S1092" s="20"/>
      <c r="T1092" s="20"/>
      <c r="U1092" s="20"/>
      <c r="V1092" s="20"/>
    </row>
    <row r="1093" ht="12.75" customHeight="1">
      <c r="A1093" s="17" t="s">
        <v>239</v>
      </c>
      <c r="B1093" s="18" t="s">
        <v>12</v>
      </c>
      <c r="C1093" s="19" t="s">
        <v>3834</v>
      </c>
      <c r="D1093" s="20" t="s">
        <v>3835</v>
      </c>
      <c r="E1093" s="21" t="s">
        <v>11</v>
      </c>
      <c r="F1093" s="20" t="s">
        <v>311</v>
      </c>
      <c r="G1093" s="20" t="s">
        <v>3836</v>
      </c>
      <c r="H1093" s="20" t="s">
        <v>347</v>
      </c>
      <c r="I1093" s="20" t="s">
        <v>39</v>
      </c>
      <c r="J1093" s="20" t="s">
        <v>705</v>
      </c>
      <c r="K1093" s="20" t="s">
        <v>3837</v>
      </c>
      <c r="L1093" s="22">
        <v>80000.0</v>
      </c>
      <c r="M1093" s="28">
        <v>10000.0</v>
      </c>
      <c r="N1093" s="24">
        <v>10000.0</v>
      </c>
      <c r="O1093" s="25">
        <f t="shared" si="275"/>
        <v>0.08</v>
      </c>
      <c r="P1093" s="26">
        <f>sum(L1093-N1093)</f>
        <v>70000</v>
      </c>
      <c r="Q1093" s="26">
        <f t="shared" si="2"/>
        <v>60000</v>
      </c>
      <c r="R1093" s="20"/>
      <c r="S1093" s="20"/>
      <c r="T1093" s="20"/>
      <c r="U1093" s="20"/>
      <c r="V1093" s="20"/>
    </row>
    <row r="1094" ht="12.75" customHeight="1">
      <c r="A1094" s="18" t="s">
        <v>241</v>
      </c>
      <c r="B1094" s="21" t="s">
        <v>10</v>
      </c>
      <c r="C1094" s="39">
        <v>429.0</v>
      </c>
      <c r="D1094" s="21" t="s">
        <v>3838</v>
      </c>
      <c r="E1094" s="21" t="s">
        <v>11</v>
      </c>
      <c r="F1094" s="20"/>
      <c r="G1094" s="20"/>
      <c r="H1094" s="20"/>
      <c r="I1094" s="20"/>
      <c r="J1094" s="21" t="s">
        <v>407</v>
      </c>
      <c r="K1094" s="21" t="s">
        <v>3839</v>
      </c>
      <c r="L1094" s="22">
        <v>80000.0</v>
      </c>
      <c r="M1094" s="36"/>
      <c r="N1094" s="26">
        <v>45000.0</v>
      </c>
      <c r="O1094" s="25">
        <f t="shared" si="275"/>
        <v>0.01777777778</v>
      </c>
      <c r="P1094" s="26">
        <v>35000.0</v>
      </c>
      <c r="Q1094" s="26">
        <f t="shared" si="2"/>
        <v>25000</v>
      </c>
      <c r="R1094" s="20"/>
      <c r="S1094" s="20"/>
      <c r="T1094" s="20"/>
      <c r="U1094" s="20"/>
      <c r="V1094" s="20"/>
    </row>
    <row r="1095" ht="12.75" customHeight="1">
      <c r="A1095" s="17" t="s">
        <v>241</v>
      </c>
      <c r="B1095" s="18" t="s">
        <v>12</v>
      </c>
      <c r="C1095" s="19" t="s">
        <v>3840</v>
      </c>
      <c r="D1095" s="20" t="s">
        <v>3841</v>
      </c>
      <c r="E1095" s="21" t="s">
        <v>13</v>
      </c>
      <c r="F1095" s="20" t="s">
        <v>358</v>
      </c>
      <c r="G1095" s="20" t="s">
        <v>3842</v>
      </c>
      <c r="H1095" s="20" t="s">
        <v>2687</v>
      </c>
      <c r="I1095" s="20" t="s">
        <v>544</v>
      </c>
      <c r="J1095" s="20" t="s">
        <v>551</v>
      </c>
      <c r="K1095" s="20" t="s">
        <v>3843</v>
      </c>
      <c r="L1095" s="22">
        <v>80000.0</v>
      </c>
      <c r="M1095" s="28">
        <v>45000.0</v>
      </c>
      <c r="N1095" s="24">
        <v>45000.0</v>
      </c>
      <c r="O1095" s="25">
        <f t="shared" si="275"/>
        <v>0.01777777778</v>
      </c>
      <c r="P1095" s="26">
        <f>sum(L1095-N1095)</f>
        <v>35000</v>
      </c>
      <c r="Q1095" s="26">
        <f t="shared" si="2"/>
        <v>25000</v>
      </c>
      <c r="R1095" s="20"/>
      <c r="S1095" s="20"/>
      <c r="T1095" s="20"/>
      <c r="U1095" s="20"/>
      <c r="V1095" s="20"/>
    </row>
    <row r="1096" ht="12.75" customHeight="1">
      <c r="A1096" s="33" t="s">
        <v>245</v>
      </c>
      <c r="B1096" s="21" t="s">
        <v>17</v>
      </c>
      <c r="C1096" s="34">
        <v>718.0</v>
      </c>
      <c r="D1096" s="35" t="s">
        <v>3844</v>
      </c>
      <c r="E1096" s="21" t="s">
        <v>13</v>
      </c>
      <c r="F1096" s="35" t="s">
        <v>311</v>
      </c>
      <c r="G1096" s="35">
        <v>2023.0</v>
      </c>
      <c r="H1096" s="20"/>
      <c r="I1096" s="20"/>
      <c r="J1096" s="35" t="s">
        <v>1279</v>
      </c>
      <c r="K1096" s="35" t="s">
        <v>3845</v>
      </c>
      <c r="L1096" s="22">
        <v>80000.0</v>
      </c>
      <c r="M1096" s="36"/>
      <c r="N1096" s="26">
        <v>12500.0</v>
      </c>
      <c r="O1096" s="25">
        <f t="shared" si="275"/>
        <v>0.064</v>
      </c>
      <c r="P1096" s="26">
        <v>3000.0</v>
      </c>
      <c r="Q1096" s="26">
        <f t="shared" si="2"/>
        <v>57500</v>
      </c>
      <c r="R1096" s="20"/>
      <c r="S1096" s="20"/>
      <c r="T1096" s="20"/>
      <c r="U1096" s="20"/>
      <c r="V1096" s="20"/>
    </row>
    <row r="1097" ht="12.75" customHeight="1">
      <c r="A1097" s="17" t="s">
        <v>251</v>
      </c>
      <c r="B1097" s="18" t="s">
        <v>12</v>
      </c>
      <c r="C1097" s="19" t="s">
        <v>3846</v>
      </c>
      <c r="D1097" s="20" t="s">
        <v>3847</v>
      </c>
      <c r="E1097" s="21" t="s">
        <v>13</v>
      </c>
      <c r="F1097" s="20" t="s">
        <v>311</v>
      </c>
      <c r="G1097" s="20" t="s">
        <v>3848</v>
      </c>
      <c r="H1097" s="20" t="s">
        <v>459</v>
      </c>
      <c r="I1097" s="20" t="s">
        <v>328</v>
      </c>
      <c r="J1097" s="20" t="s">
        <v>586</v>
      </c>
      <c r="K1097" s="20" t="s">
        <v>3849</v>
      </c>
      <c r="L1097" s="22">
        <v>80000.0</v>
      </c>
      <c r="M1097" s="28">
        <v>30000.0</v>
      </c>
      <c r="N1097" s="24">
        <v>30000.0</v>
      </c>
      <c r="O1097" s="25">
        <f t="shared" si="275"/>
        <v>0.02666666667</v>
      </c>
      <c r="P1097" s="26">
        <f>sum(L1097-N1097)</f>
        <v>50000</v>
      </c>
      <c r="Q1097" s="26">
        <f t="shared" si="2"/>
        <v>40000</v>
      </c>
      <c r="R1097" s="20"/>
      <c r="S1097" s="20"/>
      <c r="T1097" s="20"/>
      <c r="U1097" s="20"/>
      <c r="V1097" s="20"/>
    </row>
    <row r="1098" ht="12.75" customHeight="1">
      <c r="A1098" s="33" t="s">
        <v>293</v>
      </c>
      <c r="B1098" s="21" t="s">
        <v>10</v>
      </c>
      <c r="C1098" s="39">
        <v>247.0</v>
      </c>
      <c r="D1098" s="21" t="s">
        <v>3850</v>
      </c>
      <c r="E1098" s="21" t="s">
        <v>13</v>
      </c>
      <c r="F1098" s="35"/>
      <c r="G1098" s="21"/>
      <c r="H1098" s="21"/>
      <c r="I1098" s="21"/>
      <c r="J1098" s="21" t="s">
        <v>2694</v>
      </c>
      <c r="K1098" s="21" t="s">
        <v>3851</v>
      </c>
      <c r="L1098" s="41">
        <v>80000.0</v>
      </c>
      <c r="M1098" s="36"/>
      <c r="N1098" s="24">
        <v>25000.0</v>
      </c>
      <c r="O1098" s="25">
        <f t="shared" si="275"/>
        <v>0.032</v>
      </c>
      <c r="P1098" s="26">
        <v>55000.0</v>
      </c>
      <c r="Q1098" s="26">
        <f t="shared" si="2"/>
        <v>45000</v>
      </c>
      <c r="R1098" s="20"/>
      <c r="S1098" s="20"/>
      <c r="T1098" s="20"/>
      <c r="U1098" s="20"/>
      <c r="V1098" s="20"/>
    </row>
    <row r="1099" ht="12.75" customHeight="1">
      <c r="A1099" s="33" t="s">
        <v>293</v>
      </c>
      <c r="B1099" s="21" t="s">
        <v>10</v>
      </c>
      <c r="C1099" s="39">
        <v>196.0</v>
      </c>
      <c r="D1099" s="21" t="s">
        <v>3852</v>
      </c>
      <c r="E1099" s="21" t="s">
        <v>13</v>
      </c>
      <c r="F1099" s="35"/>
      <c r="G1099" s="21"/>
      <c r="H1099" s="21"/>
      <c r="I1099" s="21"/>
      <c r="J1099" s="21" t="s">
        <v>412</v>
      </c>
      <c r="K1099" s="21" t="s">
        <v>2882</v>
      </c>
      <c r="L1099" s="41">
        <v>80000.0</v>
      </c>
      <c r="M1099" s="20"/>
      <c r="N1099" s="24">
        <v>25000.0</v>
      </c>
      <c r="O1099" s="25">
        <f t="shared" si="275"/>
        <v>0.032</v>
      </c>
      <c r="P1099" s="26">
        <v>55000.0</v>
      </c>
      <c r="Q1099" s="26">
        <f t="shared" si="2"/>
        <v>45000</v>
      </c>
      <c r="R1099" s="20"/>
      <c r="S1099" s="20"/>
      <c r="T1099" s="20"/>
      <c r="U1099" s="20"/>
      <c r="V1099" s="20"/>
    </row>
    <row r="1100" ht="12.75" customHeight="1">
      <c r="A1100" s="17" t="s">
        <v>33</v>
      </c>
      <c r="B1100" s="18" t="s">
        <v>12</v>
      </c>
      <c r="C1100" s="19" t="s">
        <v>3853</v>
      </c>
      <c r="D1100" s="20" t="s">
        <v>3854</v>
      </c>
      <c r="E1100" s="21" t="s">
        <v>11</v>
      </c>
      <c r="F1100" s="20" t="s">
        <v>311</v>
      </c>
      <c r="G1100" s="20" t="s">
        <v>3855</v>
      </c>
      <c r="H1100" s="20" t="s">
        <v>459</v>
      </c>
      <c r="I1100" s="20" t="s">
        <v>153</v>
      </c>
      <c r="J1100" s="20" t="s">
        <v>3265</v>
      </c>
      <c r="K1100" s="20" t="s">
        <v>3856</v>
      </c>
      <c r="L1100" s="22">
        <v>85000.0</v>
      </c>
      <c r="M1100" s="28">
        <v>17500.0</v>
      </c>
      <c r="N1100" s="24">
        <v>17500.0</v>
      </c>
      <c r="O1100" s="25">
        <f t="shared" si="275"/>
        <v>0.04857142857</v>
      </c>
      <c r="P1100" s="26">
        <f>sum(L1100-N1100)</f>
        <v>67500</v>
      </c>
      <c r="Q1100" s="26">
        <f t="shared" si="2"/>
        <v>57500</v>
      </c>
      <c r="R1100" s="20"/>
      <c r="S1100" s="20"/>
      <c r="T1100" s="20"/>
      <c r="U1100" s="20"/>
      <c r="V1100" s="20"/>
    </row>
    <row r="1101" ht="12.75" customHeight="1">
      <c r="A1101" s="33" t="s">
        <v>67</v>
      </c>
      <c r="B1101" s="21" t="s">
        <v>10</v>
      </c>
      <c r="C1101" s="39">
        <v>31.0</v>
      </c>
      <c r="D1101" s="21" t="s">
        <v>3857</v>
      </c>
      <c r="E1101" s="21" t="s">
        <v>13</v>
      </c>
      <c r="F1101" s="35"/>
      <c r="G1101" s="21"/>
      <c r="H1101" s="21"/>
      <c r="I1101" s="21"/>
      <c r="J1101" s="21" t="s">
        <v>757</v>
      </c>
      <c r="K1101" s="21" t="s">
        <v>3069</v>
      </c>
      <c r="L1101" s="41">
        <v>85000.0</v>
      </c>
      <c r="M1101" s="20"/>
      <c r="N1101" s="24">
        <v>12500.0</v>
      </c>
      <c r="O1101" s="25">
        <f t="shared" si="275"/>
        <v>0.068</v>
      </c>
      <c r="P1101" s="26">
        <v>72500.0</v>
      </c>
      <c r="Q1101" s="26">
        <f t="shared" si="2"/>
        <v>62500</v>
      </c>
      <c r="R1101" s="20"/>
      <c r="S1101" s="20"/>
      <c r="T1101" s="20"/>
      <c r="U1101" s="20"/>
      <c r="V1101" s="20"/>
    </row>
    <row r="1102" ht="12.75" customHeight="1">
      <c r="A1102" s="33" t="s">
        <v>111</v>
      </c>
      <c r="B1102" s="21" t="s">
        <v>10</v>
      </c>
      <c r="C1102" s="39">
        <v>254.0</v>
      </c>
      <c r="D1102" s="21" t="s">
        <v>3858</v>
      </c>
      <c r="E1102" s="21" t="s">
        <v>11</v>
      </c>
      <c r="F1102" s="35"/>
      <c r="G1102" s="21"/>
      <c r="H1102" s="21"/>
      <c r="I1102" s="21"/>
      <c r="J1102" s="21" t="s">
        <v>1279</v>
      </c>
      <c r="K1102" s="21" t="s">
        <v>3859</v>
      </c>
      <c r="L1102" s="41">
        <v>85000.0</v>
      </c>
      <c r="M1102" s="36"/>
      <c r="N1102" s="24">
        <v>25000.0</v>
      </c>
      <c r="O1102" s="25">
        <f t="shared" si="275"/>
        <v>0.034</v>
      </c>
      <c r="P1102" s="26">
        <v>60000.0</v>
      </c>
      <c r="Q1102" s="26">
        <f t="shared" si="2"/>
        <v>50000</v>
      </c>
      <c r="R1102" s="20"/>
      <c r="S1102" s="20"/>
      <c r="T1102" s="20"/>
      <c r="U1102" s="20"/>
      <c r="V1102" s="20"/>
    </row>
    <row r="1103" ht="12.75" customHeight="1">
      <c r="A1103" s="18" t="s">
        <v>217</v>
      </c>
      <c r="B1103" s="21" t="s">
        <v>10</v>
      </c>
      <c r="C1103" s="39">
        <v>514.0</v>
      </c>
      <c r="D1103" s="21" t="s">
        <v>3860</v>
      </c>
      <c r="E1103" s="21" t="s">
        <v>13</v>
      </c>
      <c r="F1103" s="20"/>
      <c r="G1103" s="20"/>
      <c r="H1103" s="20"/>
      <c r="I1103" s="20"/>
      <c r="J1103" s="21" t="s">
        <v>1045</v>
      </c>
      <c r="K1103" s="21" t="s">
        <v>2034</v>
      </c>
      <c r="L1103" s="22">
        <v>85000.0</v>
      </c>
      <c r="M1103" s="36"/>
      <c r="N1103" s="24">
        <v>200000.0</v>
      </c>
      <c r="O1103" s="25">
        <f t="shared" si="275"/>
        <v>0.00425</v>
      </c>
      <c r="P1103" s="26">
        <v>46000.0</v>
      </c>
      <c r="Q1103" s="26">
        <f t="shared" si="2"/>
        <v>-125000</v>
      </c>
      <c r="R1103" s="20"/>
      <c r="S1103" s="20"/>
      <c r="T1103" s="20"/>
      <c r="U1103" s="20"/>
      <c r="V1103" s="20"/>
    </row>
    <row r="1104" ht="12.75" customHeight="1">
      <c r="A1104" s="17" t="s">
        <v>235</v>
      </c>
      <c r="B1104" s="18" t="s">
        <v>12</v>
      </c>
      <c r="C1104" s="19" t="s">
        <v>3861</v>
      </c>
      <c r="D1104" s="20" t="s">
        <v>3862</v>
      </c>
      <c r="E1104" s="21" t="s">
        <v>11</v>
      </c>
      <c r="F1104" s="20" t="s">
        <v>311</v>
      </c>
      <c r="G1104" s="20" t="s">
        <v>3863</v>
      </c>
      <c r="H1104" s="20" t="s">
        <v>328</v>
      </c>
      <c r="I1104" s="20" t="s">
        <v>131</v>
      </c>
      <c r="J1104" s="20" t="s">
        <v>551</v>
      </c>
      <c r="K1104" s="20" t="s">
        <v>3864</v>
      </c>
      <c r="L1104" s="22">
        <v>85000.0</v>
      </c>
      <c r="M1104" s="28">
        <v>16000.0</v>
      </c>
      <c r="N1104" s="24">
        <v>16000.0</v>
      </c>
      <c r="O1104" s="25">
        <f t="shared" si="275"/>
        <v>0.053125</v>
      </c>
      <c r="P1104" s="26">
        <f>sum(L1104-N1104)</f>
        <v>69000</v>
      </c>
      <c r="Q1104" s="26">
        <f t="shared" si="2"/>
        <v>59000</v>
      </c>
      <c r="R1104" s="20"/>
      <c r="S1104" s="20"/>
      <c r="T1104" s="20"/>
      <c r="U1104" s="20"/>
      <c r="V1104" s="20"/>
    </row>
    <row r="1105" ht="12.75" customHeight="1">
      <c r="A1105" s="18" t="s">
        <v>245</v>
      </c>
      <c r="B1105" s="21" t="s">
        <v>10</v>
      </c>
      <c r="C1105" s="39">
        <v>450.0</v>
      </c>
      <c r="D1105" s="21" t="s">
        <v>3865</v>
      </c>
      <c r="E1105" s="21" t="s">
        <v>13</v>
      </c>
      <c r="F1105" s="20"/>
      <c r="G1105" s="20"/>
      <c r="H1105" s="20"/>
      <c r="I1105" s="20"/>
      <c r="J1105" s="21" t="s">
        <v>1514</v>
      </c>
      <c r="K1105" s="21" t="s">
        <v>3866</v>
      </c>
      <c r="L1105" s="22">
        <v>85000.0</v>
      </c>
      <c r="M1105" s="36"/>
      <c r="N1105" s="26">
        <v>12500.0</v>
      </c>
      <c r="O1105" s="25">
        <f t="shared" si="275"/>
        <v>0.068</v>
      </c>
      <c r="P1105" s="26">
        <v>72500.0</v>
      </c>
      <c r="Q1105" s="26">
        <f t="shared" si="2"/>
        <v>62500</v>
      </c>
      <c r="R1105" s="20"/>
      <c r="S1105" s="20"/>
      <c r="T1105" s="20"/>
      <c r="U1105" s="20"/>
      <c r="V1105" s="20"/>
    </row>
    <row r="1106" ht="12.75" customHeight="1">
      <c r="A1106" s="18" t="s">
        <v>273</v>
      </c>
      <c r="B1106" s="21" t="s">
        <v>10</v>
      </c>
      <c r="C1106" s="39">
        <v>461.0</v>
      </c>
      <c r="D1106" s="21" t="s">
        <v>3867</v>
      </c>
      <c r="E1106" s="21" t="s">
        <v>11</v>
      </c>
      <c r="F1106" s="20"/>
      <c r="G1106" s="20"/>
      <c r="H1106" s="20"/>
      <c r="I1106" s="20"/>
      <c r="J1106" s="21" t="s">
        <v>2694</v>
      </c>
      <c r="K1106" s="21" t="s">
        <v>2985</v>
      </c>
      <c r="L1106" s="22">
        <v>88000.0</v>
      </c>
      <c r="M1106" s="36"/>
      <c r="N1106" s="26">
        <v>15000.0</v>
      </c>
      <c r="O1106" s="25">
        <f t="shared" si="275"/>
        <v>0.05866666667</v>
      </c>
      <c r="P1106" s="26">
        <v>73000.0</v>
      </c>
      <c r="Q1106" s="26">
        <f t="shared" si="2"/>
        <v>63000</v>
      </c>
      <c r="R1106" s="20"/>
      <c r="S1106" s="20"/>
      <c r="T1106" s="20"/>
      <c r="U1106" s="20"/>
      <c r="V1106" s="20"/>
    </row>
    <row r="1107" ht="12.75" customHeight="1">
      <c r="A1107" s="33" t="s">
        <v>43</v>
      </c>
      <c r="B1107" s="21" t="s">
        <v>10</v>
      </c>
      <c r="C1107" s="39">
        <v>126.0</v>
      </c>
      <c r="D1107" s="21" t="s">
        <v>3868</v>
      </c>
      <c r="E1107" s="21" t="s">
        <v>13</v>
      </c>
      <c r="F1107" s="35"/>
      <c r="G1107" s="21"/>
      <c r="H1107" s="21"/>
      <c r="I1107" s="21"/>
      <c r="J1107" s="21" t="s">
        <v>1675</v>
      </c>
      <c r="K1107" s="21" t="s">
        <v>3504</v>
      </c>
      <c r="L1107" s="41">
        <v>90000.0</v>
      </c>
      <c r="M1107" s="20"/>
      <c r="N1107" s="24">
        <v>60000.0</v>
      </c>
      <c r="O1107" s="25">
        <f t="shared" si="275"/>
        <v>0.015</v>
      </c>
      <c r="P1107" s="26">
        <v>30000.0</v>
      </c>
      <c r="Q1107" s="26">
        <f t="shared" si="2"/>
        <v>20000</v>
      </c>
      <c r="R1107" s="20"/>
      <c r="S1107" s="20"/>
      <c r="T1107" s="20"/>
      <c r="U1107" s="20"/>
      <c r="V1107" s="20"/>
    </row>
    <row r="1108" ht="12.75" customHeight="1">
      <c r="A1108" s="18" t="s">
        <v>47</v>
      </c>
      <c r="B1108" s="21" t="s">
        <v>10</v>
      </c>
      <c r="C1108" s="39">
        <v>389.0</v>
      </c>
      <c r="D1108" s="21" t="s">
        <v>3869</v>
      </c>
      <c r="E1108" s="21" t="s">
        <v>13</v>
      </c>
      <c r="F1108" s="20"/>
      <c r="G1108" s="20"/>
      <c r="H1108" s="20"/>
      <c r="I1108" s="20"/>
      <c r="J1108" s="21" t="s">
        <v>1030</v>
      </c>
      <c r="K1108" s="21" t="s">
        <v>1388</v>
      </c>
      <c r="L1108" s="22">
        <v>90000.0</v>
      </c>
      <c r="M1108" s="36"/>
      <c r="N1108" s="26">
        <v>7500.0</v>
      </c>
      <c r="O1108" s="25">
        <f t="shared" si="275"/>
        <v>0.12</v>
      </c>
      <c r="P1108" s="26">
        <v>82500.0</v>
      </c>
      <c r="Q1108" s="26">
        <f t="shared" si="2"/>
        <v>72500</v>
      </c>
      <c r="R1108" s="20"/>
      <c r="S1108" s="20"/>
      <c r="T1108" s="20"/>
      <c r="U1108" s="20"/>
      <c r="V1108" s="20"/>
    </row>
    <row r="1109" ht="12.75" customHeight="1">
      <c r="A1109" s="18" t="s">
        <v>55</v>
      </c>
      <c r="B1109" s="21" t="s">
        <v>10</v>
      </c>
      <c r="C1109" s="39">
        <v>478.0</v>
      </c>
      <c r="D1109" s="21" t="s">
        <v>3870</v>
      </c>
      <c r="E1109" s="21" t="s">
        <v>11</v>
      </c>
      <c r="F1109" s="20"/>
      <c r="G1109" s="20"/>
      <c r="H1109" s="20"/>
      <c r="I1109" s="20"/>
      <c r="J1109" s="21" t="s">
        <v>1254</v>
      </c>
      <c r="K1109" s="21" t="s">
        <v>1873</v>
      </c>
      <c r="L1109" s="22">
        <v>90000.0</v>
      </c>
      <c r="M1109" s="36"/>
      <c r="N1109" s="24">
        <v>50000.0</v>
      </c>
      <c r="O1109" s="25">
        <f t="shared" si="275"/>
        <v>0.018</v>
      </c>
      <c r="P1109" s="26">
        <v>77500.0</v>
      </c>
      <c r="Q1109" s="26">
        <f t="shared" si="2"/>
        <v>30000</v>
      </c>
      <c r="R1109" s="20"/>
      <c r="S1109" s="20"/>
      <c r="T1109" s="20"/>
      <c r="U1109" s="20"/>
      <c r="V1109" s="20"/>
    </row>
    <row r="1110" ht="12.75" customHeight="1">
      <c r="A1110" s="33" t="s">
        <v>55</v>
      </c>
      <c r="B1110" s="21" t="s">
        <v>10</v>
      </c>
      <c r="C1110" s="39">
        <v>98.0</v>
      </c>
      <c r="D1110" s="21" t="s">
        <v>3871</v>
      </c>
      <c r="E1110" s="21" t="s">
        <v>13</v>
      </c>
      <c r="F1110" s="35"/>
      <c r="G1110" s="21"/>
      <c r="H1110" s="21"/>
      <c r="I1110" s="21"/>
      <c r="J1110" s="21" t="s">
        <v>2735</v>
      </c>
      <c r="K1110" s="21" t="s">
        <v>3412</v>
      </c>
      <c r="L1110" s="41">
        <v>90000.0</v>
      </c>
      <c r="M1110" s="20"/>
      <c r="N1110" s="24">
        <v>50000.0</v>
      </c>
      <c r="O1110" s="25">
        <f t="shared" si="275"/>
        <v>0.018</v>
      </c>
      <c r="P1110" s="26">
        <v>40000.0</v>
      </c>
      <c r="Q1110" s="26">
        <f t="shared" si="2"/>
        <v>30000</v>
      </c>
      <c r="R1110" s="20"/>
      <c r="S1110" s="20"/>
      <c r="T1110" s="20"/>
      <c r="U1110" s="20"/>
      <c r="V1110" s="20"/>
    </row>
    <row r="1111" ht="12.75" customHeight="1">
      <c r="A1111" s="33" t="s">
        <v>87</v>
      </c>
      <c r="B1111" s="21" t="s">
        <v>10</v>
      </c>
      <c r="C1111" s="40">
        <v>29.0</v>
      </c>
      <c r="D1111" s="21" t="s">
        <v>3872</v>
      </c>
      <c r="E1111" s="21" t="s">
        <v>13</v>
      </c>
      <c r="F1111" s="35"/>
      <c r="G1111" s="21"/>
      <c r="H1111" s="21"/>
      <c r="I1111" s="21"/>
      <c r="J1111" s="21" t="s">
        <v>1599</v>
      </c>
      <c r="K1111" s="21" t="s">
        <v>316</v>
      </c>
      <c r="L1111" s="41">
        <v>90000.0</v>
      </c>
      <c r="M1111" s="20"/>
      <c r="N1111" s="24">
        <v>15000.0</v>
      </c>
      <c r="O1111" s="25">
        <f t="shared" si="275"/>
        <v>0.06</v>
      </c>
      <c r="P1111" s="26">
        <v>75000.0</v>
      </c>
      <c r="Q1111" s="26">
        <f t="shared" si="2"/>
        <v>65000</v>
      </c>
      <c r="R1111" s="20"/>
      <c r="S1111" s="20"/>
      <c r="T1111" s="20"/>
      <c r="U1111" s="20"/>
      <c r="V1111" s="20"/>
    </row>
    <row r="1112" ht="12.75" customHeight="1">
      <c r="A1112" s="33" t="s">
        <v>155</v>
      </c>
      <c r="B1112" s="21" t="s">
        <v>10</v>
      </c>
      <c r="C1112" s="39">
        <v>130.0</v>
      </c>
      <c r="D1112" s="21" t="s">
        <v>3873</v>
      </c>
      <c r="E1112" s="21" t="s">
        <v>13</v>
      </c>
      <c r="F1112" s="35"/>
      <c r="G1112" s="21"/>
      <c r="H1112" s="21"/>
      <c r="I1112" s="21"/>
      <c r="J1112" s="21" t="s">
        <v>1003</v>
      </c>
      <c r="K1112" s="21" t="s">
        <v>3648</v>
      </c>
      <c r="L1112" s="41">
        <v>90000.0</v>
      </c>
      <c r="M1112" s="20"/>
      <c r="N1112" s="24">
        <v>15000.0</v>
      </c>
      <c r="O1112" s="25">
        <f t="shared" si="275"/>
        <v>0.06</v>
      </c>
      <c r="P1112" s="26">
        <v>75000.0</v>
      </c>
      <c r="Q1112" s="26">
        <f t="shared" si="2"/>
        <v>65000</v>
      </c>
      <c r="R1112" s="20"/>
      <c r="S1112" s="20"/>
      <c r="T1112" s="20"/>
      <c r="U1112" s="20"/>
      <c r="V1112" s="20"/>
    </row>
    <row r="1113" ht="12.75" customHeight="1">
      <c r="A1113" s="33" t="s">
        <v>165</v>
      </c>
      <c r="B1113" s="21" t="s">
        <v>10</v>
      </c>
      <c r="C1113" s="40">
        <v>34.0</v>
      </c>
      <c r="D1113" s="21" t="s">
        <v>3874</v>
      </c>
      <c r="E1113" s="21" t="s">
        <v>13</v>
      </c>
      <c r="F1113" s="35"/>
      <c r="G1113" s="21"/>
      <c r="H1113" s="21"/>
      <c r="I1113" s="21"/>
      <c r="J1113" s="21" t="s">
        <v>919</v>
      </c>
      <c r="K1113" s="21" t="s">
        <v>2195</v>
      </c>
      <c r="L1113" s="41">
        <v>90000.0</v>
      </c>
      <c r="M1113" s="20"/>
      <c r="N1113" s="24">
        <v>12500.0</v>
      </c>
      <c r="O1113" s="25">
        <f t="shared" si="275"/>
        <v>0.072</v>
      </c>
      <c r="P1113" s="26">
        <v>77500.0</v>
      </c>
      <c r="Q1113" s="26">
        <f t="shared" si="2"/>
        <v>67500</v>
      </c>
      <c r="R1113" s="20"/>
      <c r="S1113" s="20"/>
      <c r="T1113" s="20"/>
      <c r="U1113" s="20"/>
      <c r="V1113" s="20"/>
    </row>
    <row r="1114" ht="12.75" customHeight="1">
      <c r="A1114" s="33" t="s">
        <v>185</v>
      </c>
      <c r="B1114" s="21" t="s">
        <v>10</v>
      </c>
      <c r="C1114" s="39">
        <v>153.0</v>
      </c>
      <c r="D1114" s="21" t="s">
        <v>3875</v>
      </c>
      <c r="E1114" s="21" t="s">
        <v>11</v>
      </c>
      <c r="F1114" s="35"/>
      <c r="G1114" s="21"/>
      <c r="H1114" s="21"/>
      <c r="I1114" s="21"/>
      <c r="J1114" s="21" t="s">
        <v>1383</v>
      </c>
      <c r="K1114" s="21" t="s">
        <v>2999</v>
      </c>
      <c r="L1114" s="41">
        <v>90000.0</v>
      </c>
      <c r="M1114" s="20"/>
      <c r="N1114" s="24">
        <v>100000.0</v>
      </c>
      <c r="O1114" s="25">
        <f t="shared" si="275"/>
        <v>0.009</v>
      </c>
      <c r="P1114" s="26">
        <v>-10000.0</v>
      </c>
      <c r="Q1114" s="26">
        <f t="shared" si="2"/>
        <v>-20000</v>
      </c>
      <c r="R1114" s="20"/>
      <c r="S1114" s="20"/>
      <c r="T1114" s="20"/>
      <c r="U1114" s="20"/>
      <c r="V1114" s="20"/>
    </row>
    <row r="1115" ht="12.75" customHeight="1">
      <c r="A1115" s="33" t="s">
        <v>187</v>
      </c>
      <c r="B1115" s="21" t="s">
        <v>10</v>
      </c>
      <c r="C1115" s="40">
        <v>140.0</v>
      </c>
      <c r="D1115" s="21" t="s">
        <v>3876</v>
      </c>
      <c r="E1115" s="21" t="s">
        <v>11</v>
      </c>
      <c r="F1115" s="35"/>
      <c r="G1115" s="21"/>
      <c r="H1115" s="21"/>
      <c r="I1115" s="21"/>
      <c r="J1115" s="21" t="s">
        <v>2051</v>
      </c>
      <c r="K1115" s="21" t="s">
        <v>3877</v>
      </c>
      <c r="L1115" s="41">
        <v>90000.0</v>
      </c>
      <c r="M1115" s="20"/>
      <c r="N1115" s="24">
        <v>150000.0</v>
      </c>
      <c r="O1115" s="25">
        <f t="shared" si="275"/>
        <v>0.006</v>
      </c>
      <c r="P1115" s="26">
        <v>-60000.0</v>
      </c>
      <c r="Q1115" s="26">
        <f t="shared" si="2"/>
        <v>-70000</v>
      </c>
      <c r="R1115" s="20"/>
      <c r="S1115" s="20"/>
      <c r="T1115" s="20"/>
      <c r="U1115" s="20"/>
      <c r="V1115" s="20"/>
    </row>
    <row r="1116" ht="12.75" customHeight="1">
      <c r="A1116" s="33" t="s">
        <v>191</v>
      </c>
      <c r="B1116" s="21" t="s">
        <v>10</v>
      </c>
      <c r="C1116" s="39">
        <v>74.0</v>
      </c>
      <c r="D1116" s="21" t="s">
        <v>3878</v>
      </c>
      <c r="E1116" s="21" t="s">
        <v>13</v>
      </c>
      <c r="F1116" s="35"/>
      <c r="G1116" s="21"/>
      <c r="H1116" s="21"/>
      <c r="I1116" s="21"/>
      <c r="J1116" s="21" t="s">
        <v>924</v>
      </c>
      <c r="K1116" s="21" t="s">
        <v>3877</v>
      </c>
      <c r="L1116" s="41">
        <v>90000.0</v>
      </c>
      <c r="M1116" s="20"/>
      <c r="N1116" s="24">
        <v>54000.0</v>
      </c>
      <c r="O1116" s="25">
        <f t="shared" si="275"/>
        <v>0.01666666667</v>
      </c>
      <c r="P1116" s="26">
        <v>36000.0</v>
      </c>
      <c r="Q1116" s="26">
        <f t="shared" si="2"/>
        <v>26000</v>
      </c>
      <c r="R1116" s="20"/>
      <c r="S1116" s="20"/>
      <c r="T1116" s="20"/>
      <c r="U1116" s="20"/>
      <c r="V1116" s="20"/>
    </row>
    <row r="1117" ht="12.75" customHeight="1">
      <c r="A1117" s="33" t="s">
        <v>239</v>
      </c>
      <c r="B1117" s="21" t="s">
        <v>10</v>
      </c>
      <c r="C1117" s="40">
        <v>110.0</v>
      </c>
      <c r="D1117" s="21" t="s">
        <v>3879</v>
      </c>
      <c r="E1117" s="21" t="s">
        <v>13</v>
      </c>
      <c r="F1117" s="35"/>
      <c r="G1117" s="21"/>
      <c r="H1117" s="21"/>
      <c r="I1117" s="21"/>
      <c r="J1117" s="21" t="s">
        <v>705</v>
      </c>
      <c r="K1117" s="21" t="s">
        <v>2882</v>
      </c>
      <c r="L1117" s="41">
        <v>90000.0</v>
      </c>
      <c r="M1117" s="20"/>
      <c r="N1117" s="24">
        <v>10000.0</v>
      </c>
      <c r="O1117" s="25">
        <f t="shared" si="275"/>
        <v>0.09</v>
      </c>
      <c r="P1117" s="26">
        <v>80000.0</v>
      </c>
      <c r="Q1117" s="26">
        <f t="shared" si="2"/>
        <v>70000</v>
      </c>
      <c r="R1117" s="20"/>
      <c r="S1117" s="20"/>
      <c r="T1117" s="20"/>
      <c r="U1117" s="20"/>
      <c r="V1117" s="20"/>
    </row>
    <row r="1118" ht="12.75" customHeight="1">
      <c r="A1118" s="33" t="s">
        <v>35</v>
      </c>
      <c r="B1118" s="21" t="s">
        <v>10</v>
      </c>
      <c r="C1118" s="40">
        <v>13.0</v>
      </c>
      <c r="D1118" s="21" t="s">
        <v>3880</v>
      </c>
      <c r="E1118" s="21" t="s">
        <v>11</v>
      </c>
      <c r="F1118" s="35"/>
      <c r="G1118" s="21"/>
      <c r="H1118" s="21"/>
      <c r="I1118" s="21"/>
      <c r="J1118" s="21" t="s">
        <v>1642</v>
      </c>
      <c r="K1118" s="21" t="s">
        <v>1061</v>
      </c>
      <c r="L1118" s="41">
        <v>95000.0</v>
      </c>
      <c r="M1118" s="20"/>
      <c r="N1118" s="24">
        <v>17500.0</v>
      </c>
      <c r="O1118" s="25">
        <f t="shared" si="275"/>
        <v>0.05428571429</v>
      </c>
      <c r="P1118" s="26">
        <v>77500.0</v>
      </c>
      <c r="Q1118" s="26">
        <f t="shared" si="2"/>
        <v>67500</v>
      </c>
      <c r="R1118" s="20"/>
      <c r="S1118" s="20"/>
      <c r="T1118" s="20"/>
      <c r="U1118" s="20"/>
      <c r="V1118" s="20"/>
    </row>
    <row r="1119" ht="12.75" customHeight="1">
      <c r="A1119" s="33" t="s">
        <v>71</v>
      </c>
      <c r="B1119" s="21" t="s">
        <v>10</v>
      </c>
      <c r="C1119" s="39">
        <v>46.0</v>
      </c>
      <c r="D1119" s="21" t="s">
        <v>3881</v>
      </c>
      <c r="E1119" s="21" t="s">
        <v>13</v>
      </c>
      <c r="F1119" s="35"/>
      <c r="G1119" s="21"/>
      <c r="H1119" s="21"/>
      <c r="I1119" s="21"/>
      <c r="J1119" s="21" t="s">
        <v>1003</v>
      </c>
      <c r="K1119" s="21" t="s">
        <v>3882</v>
      </c>
      <c r="L1119" s="41">
        <v>95000.0</v>
      </c>
      <c r="M1119" s="20"/>
      <c r="N1119" s="24">
        <v>21000.0</v>
      </c>
      <c r="O1119" s="25">
        <f t="shared" si="275"/>
        <v>0.04523809524</v>
      </c>
      <c r="P1119" s="26">
        <v>89500.0</v>
      </c>
      <c r="Q1119" s="26">
        <f t="shared" si="2"/>
        <v>64000</v>
      </c>
      <c r="R1119" s="20"/>
      <c r="S1119" s="20"/>
      <c r="T1119" s="20"/>
      <c r="U1119" s="20"/>
      <c r="V1119" s="20"/>
    </row>
    <row r="1120" ht="12.75" customHeight="1">
      <c r="A1120" s="33" t="s">
        <v>77</v>
      </c>
      <c r="B1120" s="21" t="s">
        <v>10</v>
      </c>
      <c r="C1120" s="39">
        <v>8.0</v>
      </c>
      <c r="D1120" s="21" t="s">
        <v>3883</v>
      </c>
      <c r="E1120" s="21" t="s">
        <v>11</v>
      </c>
      <c r="F1120" s="35"/>
      <c r="G1120" s="21"/>
      <c r="H1120" s="21"/>
      <c r="I1120" s="21"/>
      <c r="J1120" s="21" t="s">
        <v>1279</v>
      </c>
      <c r="K1120" s="21" t="s">
        <v>3884</v>
      </c>
      <c r="L1120" s="41">
        <v>95000.0</v>
      </c>
      <c r="M1120" s="20"/>
      <c r="N1120" s="24">
        <v>60000.0</v>
      </c>
      <c r="O1120" s="25">
        <f t="shared" si="275"/>
        <v>0.01583333333</v>
      </c>
      <c r="P1120" s="26">
        <v>35000.0</v>
      </c>
      <c r="Q1120" s="26">
        <f t="shared" si="2"/>
        <v>25000</v>
      </c>
      <c r="R1120" s="20"/>
      <c r="S1120" s="20"/>
      <c r="T1120" s="20"/>
      <c r="U1120" s="20"/>
      <c r="V1120" s="20"/>
    </row>
    <row r="1121" ht="12.75" customHeight="1">
      <c r="A1121" s="33" t="s">
        <v>161</v>
      </c>
      <c r="B1121" s="21" t="s">
        <v>10</v>
      </c>
      <c r="C1121" s="39">
        <v>234.0</v>
      </c>
      <c r="D1121" s="21" t="s">
        <v>3885</v>
      </c>
      <c r="E1121" s="21" t="s">
        <v>13</v>
      </c>
      <c r="F1121" s="35"/>
      <c r="G1121" s="21"/>
      <c r="H1121" s="21"/>
      <c r="I1121" s="21"/>
      <c r="J1121" s="21" t="s">
        <v>454</v>
      </c>
      <c r="K1121" s="21" t="s">
        <v>2882</v>
      </c>
      <c r="L1121" s="41">
        <v>95000.0</v>
      </c>
      <c r="M1121" s="36"/>
      <c r="N1121" s="24">
        <v>125000.0</v>
      </c>
      <c r="O1121" s="25">
        <f t="shared" si="275"/>
        <v>0.0076</v>
      </c>
      <c r="P1121" s="26">
        <v>-30000.0</v>
      </c>
      <c r="Q1121" s="26">
        <f t="shared" si="2"/>
        <v>-40000</v>
      </c>
      <c r="R1121" s="20"/>
      <c r="S1121" s="20"/>
      <c r="T1121" s="20"/>
      <c r="U1121" s="20"/>
      <c r="V1121" s="20"/>
    </row>
    <row r="1122" ht="12.75" customHeight="1">
      <c r="A1122" s="33" t="s">
        <v>225</v>
      </c>
      <c r="B1122" s="21" t="s">
        <v>10</v>
      </c>
      <c r="C1122" s="40">
        <v>35.0</v>
      </c>
      <c r="D1122" s="21" t="s">
        <v>3886</v>
      </c>
      <c r="E1122" s="21" t="s">
        <v>11</v>
      </c>
      <c r="F1122" s="35"/>
      <c r="G1122" s="21"/>
      <c r="H1122" s="21"/>
      <c r="I1122" s="21"/>
      <c r="J1122" s="21" t="s">
        <v>2635</v>
      </c>
      <c r="K1122" s="21" t="s">
        <v>3036</v>
      </c>
      <c r="L1122" s="41">
        <v>95000.0</v>
      </c>
      <c r="M1122" s="20"/>
      <c r="N1122" s="24">
        <v>27500.0</v>
      </c>
      <c r="O1122" s="25">
        <f t="shared" si="275"/>
        <v>0.03454545455</v>
      </c>
      <c r="P1122" s="26">
        <v>67500.0</v>
      </c>
      <c r="Q1122" s="26">
        <f t="shared" si="2"/>
        <v>57500</v>
      </c>
      <c r="R1122" s="20"/>
      <c r="S1122" s="20"/>
      <c r="T1122" s="20"/>
      <c r="U1122" s="20"/>
      <c r="V1122" s="20"/>
    </row>
    <row r="1123" ht="12.75" customHeight="1">
      <c r="A1123" s="17" t="s">
        <v>225</v>
      </c>
      <c r="B1123" s="18" t="s">
        <v>14</v>
      </c>
      <c r="C1123" s="19" t="s">
        <v>3887</v>
      </c>
      <c r="D1123" s="20" t="s">
        <v>3888</v>
      </c>
      <c r="E1123" s="21" t="s">
        <v>11</v>
      </c>
      <c r="F1123" s="20" t="s">
        <v>358</v>
      </c>
      <c r="G1123" s="20" t="s">
        <v>3889</v>
      </c>
      <c r="H1123" s="20" t="s">
        <v>327</v>
      </c>
      <c r="I1123" s="20" t="s">
        <v>3890</v>
      </c>
      <c r="J1123" s="20" t="s">
        <v>3891</v>
      </c>
      <c r="K1123" s="20" t="s">
        <v>2449</v>
      </c>
      <c r="L1123" s="22">
        <v>95000.0</v>
      </c>
      <c r="M1123" s="28">
        <v>27500.0</v>
      </c>
      <c r="N1123" s="24">
        <v>27500.0</v>
      </c>
      <c r="O1123" s="25">
        <f t="shared" si="275"/>
        <v>0.03454545455</v>
      </c>
      <c r="P1123" s="26">
        <f>sum(L1123-N1123)</f>
        <v>67500</v>
      </c>
      <c r="Q1123" s="26">
        <f t="shared" si="2"/>
        <v>57500</v>
      </c>
      <c r="R1123" s="20"/>
      <c r="S1123" s="20"/>
      <c r="T1123" s="20"/>
      <c r="U1123" s="20"/>
      <c r="V1123" s="20"/>
    </row>
    <row r="1124" ht="12.75" customHeight="1">
      <c r="A1124" s="33" t="s">
        <v>235</v>
      </c>
      <c r="B1124" s="21" t="s">
        <v>10</v>
      </c>
      <c r="C1124" s="39">
        <v>102.0</v>
      </c>
      <c r="D1124" s="21" t="s">
        <v>3892</v>
      </c>
      <c r="E1124" s="21" t="s">
        <v>11</v>
      </c>
      <c r="F1124" s="35"/>
      <c r="G1124" s="21"/>
      <c r="H1124" s="21"/>
      <c r="I1124" s="21"/>
      <c r="J1124" s="21" t="s">
        <v>799</v>
      </c>
      <c r="K1124" s="21" t="s">
        <v>2590</v>
      </c>
      <c r="L1124" s="41">
        <v>95000.0</v>
      </c>
      <c r="M1124" s="20"/>
      <c r="N1124" s="24">
        <v>16000.0</v>
      </c>
      <c r="O1124" s="25">
        <f t="shared" si="275"/>
        <v>0.059375</v>
      </c>
      <c r="P1124" s="26">
        <v>79000.0</v>
      </c>
      <c r="Q1124" s="26">
        <f t="shared" si="2"/>
        <v>69000</v>
      </c>
      <c r="R1124" s="20"/>
      <c r="S1124" s="20"/>
      <c r="T1124" s="20"/>
      <c r="U1124" s="20"/>
      <c r="V1124" s="20"/>
    </row>
    <row r="1125" ht="12.75" customHeight="1">
      <c r="A1125" s="18" t="s">
        <v>241</v>
      </c>
      <c r="B1125" s="21" t="s">
        <v>10</v>
      </c>
      <c r="C1125" s="39">
        <v>492.0</v>
      </c>
      <c r="D1125" s="21" t="s">
        <v>3893</v>
      </c>
      <c r="E1125" s="21" t="s">
        <v>11</v>
      </c>
      <c r="F1125" s="20"/>
      <c r="G1125" s="20"/>
      <c r="H1125" s="20"/>
      <c r="I1125" s="20"/>
      <c r="J1125" s="21" t="s">
        <v>3894</v>
      </c>
      <c r="K1125" s="21" t="s">
        <v>3864</v>
      </c>
      <c r="L1125" s="22">
        <v>95000.0</v>
      </c>
      <c r="M1125" s="36"/>
      <c r="N1125" s="26">
        <v>45000.0</v>
      </c>
      <c r="O1125" s="25">
        <f t="shared" si="275"/>
        <v>0.02111111111</v>
      </c>
      <c r="P1125" s="26">
        <v>50000.0</v>
      </c>
      <c r="Q1125" s="26">
        <f t="shared" si="2"/>
        <v>40000</v>
      </c>
      <c r="R1125" s="20"/>
      <c r="S1125" s="20"/>
      <c r="T1125" s="20"/>
      <c r="U1125" s="20"/>
      <c r="V1125" s="20"/>
    </row>
    <row r="1126" ht="12.75" customHeight="1">
      <c r="A1126" s="18" t="s">
        <v>16</v>
      </c>
      <c r="B1126" s="21" t="s">
        <v>10</v>
      </c>
      <c r="C1126" s="39">
        <v>399.0</v>
      </c>
      <c r="D1126" s="21" t="s">
        <v>3895</v>
      </c>
      <c r="E1126" s="21" t="s">
        <v>13</v>
      </c>
      <c r="F1126" s="20"/>
      <c r="G1126" s="20"/>
      <c r="H1126" s="20"/>
      <c r="I1126" s="20"/>
      <c r="J1126" s="21" t="s">
        <v>771</v>
      </c>
      <c r="K1126" s="21" t="s">
        <v>1873</v>
      </c>
      <c r="L1126" s="22">
        <v>100000.0</v>
      </c>
      <c r="M1126" s="36"/>
      <c r="N1126" s="26">
        <v>25000.0</v>
      </c>
      <c r="O1126" s="25">
        <f t="shared" si="275"/>
        <v>0.04</v>
      </c>
      <c r="P1126" s="26">
        <v>95000.0</v>
      </c>
      <c r="Q1126" s="26">
        <f t="shared" si="2"/>
        <v>65000</v>
      </c>
      <c r="R1126" s="20"/>
      <c r="S1126" s="20"/>
      <c r="T1126" s="20"/>
      <c r="U1126" s="20"/>
      <c r="V1126" s="20"/>
    </row>
    <row r="1127" ht="12.75" customHeight="1">
      <c r="A1127" s="33" t="s">
        <v>33</v>
      </c>
      <c r="B1127" s="21" t="s">
        <v>10</v>
      </c>
      <c r="C1127" s="39">
        <v>156.0</v>
      </c>
      <c r="D1127" s="21" t="s">
        <v>3896</v>
      </c>
      <c r="E1127" s="21" t="s">
        <v>11</v>
      </c>
      <c r="F1127" s="35"/>
      <c r="G1127" s="21"/>
      <c r="H1127" s="21"/>
      <c r="I1127" s="21"/>
      <c r="J1127" s="21" t="s">
        <v>919</v>
      </c>
      <c r="K1127" s="21" t="s">
        <v>3795</v>
      </c>
      <c r="L1127" s="41">
        <v>100000.0</v>
      </c>
      <c r="M1127" s="20"/>
      <c r="N1127" s="24">
        <v>17500.0</v>
      </c>
      <c r="O1127" s="25">
        <f t="shared" si="275"/>
        <v>0.05714285714</v>
      </c>
      <c r="P1127" s="26">
        <v>82500.0</v>
      </c>
      <c r="Q1127" s="26">
        <f t="shared" si="2"/>
        <v>72500</v>
      </c>
      <c r="R1127" s="20"/>
      <c r="S1127" s="20"/>
      <c r="T1127" s="20"/>
      <c r="U1127" s="20"/>
      <c r="V1127" s="20"/>
    </row>
    <row r="1128" ht="12.75" customHeight="1">
      <c r="A1128" s="18" t="s">
        <v>55</v>
      </c>
      <c r="B1128" s="21" t="s">
        <v>10</v>
      </c>
      <c r="C1128" s="39">
        <v>355.0</v>
      </c>
      <c r="D1128" s="21" t="s">
        <v>3897</v>
      </c>
      <c r="E1128" s="21" t="s">
        <v>11</v>
      </c>
      <c r="F1128" s="20"/>
      <c r="G1128" s="20"/>
      <c r="H1128" s="20"/>
      <c r="I1128" s="20"/>
      <c r="J1128" s="21" t="s">
        <v>1760</v>
      </c>
      <c r="K1128" s="21" t="s">
        <v>3648</v>
      </c>
      <c r="L1128" s="22">
        <v>100000.0</v>
      </c>
      <c r="M1128" s="36"/>
      <c r="N1128" s="24">
        <v>50000.0</v>
      </c>
      <c r="O1128" s="25">
        <f t="shared" si="275"/>
        <v>0.02</v>
      </c>
      <c r="P1128" s="26">
        <v>87500.0</v>
      </c>
      <c r="Q1128" s="26">
        <f t="shared" si="2"/>
        <v>40000</v>
      </c>
      <c r="R1128" s="20"/>
      <c r="S1128" s="20"/>
      <c r="T1128" s="20"/>
      <c r="U1128" s="20"/>
      <c r="V1128" s="20"/>
    </row>
    <row r="1129" ht="12.75" customHeight="1">
      <c r="A1129" s="33" t="s">
        <v>77</v>
      </c>
      <c r="B1129" s="21" t="s">
        <v>10</v>
      </c>
      <c r="C1129" s="40">
        <v>7.0</v>
      </c>
      <c r="D1129" s="21" t="s">
        <v>3898</v>
      </c>
      <c r="E1129" s="21" t="s">
        <v>11</v>
      </c>
      <c r="F1129" s="35"/>
      <c r="G1129" s="21"/>
      <c r="H1129" s="21"/>
      <c r="I1129" s="21"/>
      <c r="J1129" s="21" t="s">
        <v>1279</v>
      </c>
      <c r="K1129" s="21" t="s">
        <v>3899</v>
      </c>
      <c r="L1129" s="41">
        <v>100000.0</v>
      </c>
      <c r="M1129" s="20"/>
      <c r="N1129" s="24">
        <v>60000.0</v>
      </c>
      <c r="O1129" s="25">
        <f t="shared" si="275"/>
        <v>0.01666666667</v>
      </c>
      <c r="P1129" s="26">
        <v>40000.0</v>
      </c>
      <c r="Q1129" s="26">
        <f t="shared" si="2"/>
        <v>30000</v>
      </c>
      <c r="R1129" s="20"/>
      <c r="S1129" s="20"/>
      <c r="T1129" s="20"/>
      <c r="U1129" s="20"/>
      <c r="V1129" s="20"/>
    </row>
    <row r="1130" ht="12.75" customHeight="1">
      <c r="A1130" s="17" t="s">
        <v>141</v>
      </c>
      <c r="B1130" s="18" t="s">
        <v>14</v>
      </c>
      <c r="C1130" s="19" t="s">
        <v>3900</v>
      </c>
      <c r="D1130" s="20" t="s">
        <v>3901</v>
      </c>
      <c r="E1130" s="21" t="s">
        <v>11</v>
      </c>
      <c r="F1130" s="20" t="s">
        <v>311</v>
      </c>
      <c r="G1130" s="20" t="s">
        <v>3902</v>
      </c>
      <c r="H1130" s="20" t="s">
        <v>1823</v>
      </c>
      <c r="I1130" s="20" t="s">
        <v>328</v>
      </c>
      <c r="J1130" s="20" t="s">
        <v>793</v>
      </c>
      <c r="K1130" s="20" t="s">
        <v>3903</v>
      </c>
      <c r="L1130" s="22">
        <v>100000.0</v>
      </c>
      <c r="M1130" s="28" t="s">
        <v>1826</v>
      </c>
      <c r="N1130" s="46">
        <v>60000.0</v>
      </c>
      <c r="O1130" s="25">
        <f t="shared" si="275"/>
        <v>0.01666666667</v>
      </c>
      <c r="P1130" s="26">
        <f>sum(L1130-N1130)</f>
        <v>40000</v>
      </c>
      <c r="Q1130" s="26">
        <f t="shared" si="2"/>
        <v>30000</v>
      </c>
      <c r="R1130" s="20"/>
      <c r="S1130" s="20"/>
      <c r="T1130" s="20"/>
      <c r="U1130" s="20"/>
      <c r="V1130" s="20"/>
    </row>
    <row r="1131" ht="12.75" customHeight="1">
      <c r="A1131" s="18" t="s">
        <v>155</v>
      </c>
      <c r="B1131" s="21" t="s">
        <v>10</v>
      </c>
      <c r="C1131" s="39">
        <v>499.0</v>
      </c>
      <c r="D1131" s="21" t="s">
        <v>3904</v>
      </c>
      <c r="E1131" s="21" t="s">
        <v>13</v>
      </c>
      <c r="F1131" s="20"/>
      <c r="G1131" s="20"/>
      <c r="H1131" s="20"/>
      <c r="I1131" s="20"/>
      <c r="J1131" s="21" t="s">
        <v>2495</v>
      </c>
      <c r="K1131" s="21" t="s">
        <v>3905</v>
      </c>
      <c r="L1131" s="22">
        <v>100000.0</v>
      </c>
      <c r="M1131" s="36"/>
      <c r="N1131" s="26">
        <v>15000.0</v>
      </c>
      <c r="O1131" s="25">
        <f t="shared" si="275"/>
        <v>0.06666666667</v>
      </c>
      <c r="P1131" s="26">
        <v>85000.0</v>
      </c>
      <c r="Q1131" s="26">
        <f t="shared" si="2"/>
        <v>75000</v>
      </c>
      <c r="R1131" s="20"/>
      <c r="S1131" s="20"/>
      <c r="T1131" s="20"/>
      <c r="U1131" s="20"/>
      <c r="V1131" s="20"/>
    </row>
    <row r="1132" ht="12.75" customHeight="1">
      <c r="A1132" s="33" t="s">
        <v>165</v>
      </c>
      <c r="B1132" s="21" t="s">
        <v>10</v>
      </c>
      <c r="C1132" s="39">
        <v>62.0</v>
      </c>
      <c r="D1132" s="21" t="s">
        <v>3906</v>
      </c>
      <c r="E1132" s="21" t="s">
        <v>11</v>
      </c>
      <c r="F1132" s="35"/>
      <c r="G1132" s="21"/>
      <c r="H1132" s="21"/>
      <c r="I1132" s="21"/>
      <c r="J1132" s="21" t="s">
        <v>793</v>
      </c>
      <c r="K1132" s="21" t="s">
        <v>3907</v>
      </c>
      <c r="L1132" s="41">
        <v>100000.0</v>
      </c>
      <c r="M1132" s="20"/>
      <c r="N1132" s="24">
        <v>12500.0</v>
      </c>
      <c r="O1132" s="25">
        <f t="shared" si="275"/>
        <v>0.08</v>
      </c>
      <c r="P1132" s="26">
        <v>87500.0</v>
      </c>
      <c r="Q1132" s="26">
        <f t="shared" si="2"/>
        <v>77500</v>
      </c>
      <c r="R1132" s="20"/>
      <c r="S1132" s="20"/>
      <c r="T1132" s="20"/>
      <c r="U1132" s="20"/>
      <c r="V1132" s="20"/>
    </row>
    <row r="1133" ht="12.75" customHeight="1">
      <c r="A1133" s="18" t="s">
        <v>173</v>
      </c>
      <c r="B1133" s="21" t="s">
        <v>10</v>
      </c>
      <c r="C1133" s="39">
        <v>462.0</v>
      </c>
      <c r="D1133" s="21" t="s">
        <v>3908</v>
      </c>
      <c r="E1133" s="21" t="s">
        <v>11</v>
      </c>
      <c r="F1133" s="20"/>
      <c r="G1133" s="20"/>
      <c r="H1133" s="20"/>
      <c r="I1133" s="20"/>
      <c r="J1133" s="21" t="s">
        <v>407</v>
      </c>
      <c r="K1133" s="21" t="s">
        <v>2316</v>
      </c>
      <c r="L1133" s="22">
        <v>100000.0</v>
      </c>
      <c r="M1133" s="36"/>
      <c r="N1133" s="26">
        <v>50000.0</v>
      </c>
      <c r="O1133" s="25">
        <f t="shared" si="275"/>
        <v>0.02</v>
      </c>
      <c r="P1133" s="26">
        <v>50000.0</v>
      </c>
      <c r="Q1133" s="26">
        <f t="shared" si="2"/>
        <v>40000</v>
      </c>
      <c r="R1133" s="20"/>
      <c r="S1133" s="20"/>
      <c r="T1133" s="20"/>
      <c r="U1133" s="20"/>
      <c r="V1133" s="20"/>
    </row>
    <row r="1134" ht="12.75" customHeight="1">
      <c r="A1134" s="18" t="s">
        <v>181</v>
      </c>
      <c r="B1134" s="21" t="s">
        <v>10</v>
      </c>
      <c r="C1134" s="39">
        <v>336.0</v>
      </c>
      <c r="D1134" s="21" t="s">
        <v>3909</v>
      </c>
      <c r="E1134" s="21" t="s">
        <v>11</v>
      </c>
      <c r="F1134" s="20"/>
      <c r="G1134" s="20"/>
      <c r="H1134" s="20"/>
      <c r="I1134" s="20"/>
      <c r="J1134" s="21" t="s">
        <v>1675</v>
      </c>
      <c r="K1134" s="21" t="s">
        <v>3910</v>
      </c>
      <c r="L1134" s="22">
        <v>100000.0</v>
      </c>
      <c r="M1134" s="36"/>
      <c r="N1134" s="26">
        <v>75000.0</v>
      </c>
      <c r="O1134" s="25">
        <f t="shared" si="275"/>
        <v>0.01333333333</v>
      </c>
      <c r="P1134" s="26">
        <v>25000.0</v>
      </c>
      <c r="Q1134" s="26">
        <f t="shared" si="2"/>
        <v>15000</v>
      </c>
      <c r="R1134" s="20"/>
      <c r="S1134" s="20"/>
      <c r="T1134" s="20"/>
      <c r="U1134" s="20"/>
      <c r="V1134" s="20"/>
    </row>
    <row r="1135" ht="12.75" customHeight="1">
      <c r="A1135" s="33" t="s">
        <v>185</v>
      </c>
      <c r="B1135" s="21" t="s">
        <v>10</v>
      </c>
      <c r="C1135" s="40">
        <v>71.0</v>
      </c>
      <c r="D1135" s="21" t="s">
        <v>3911</v>
      </c>
      <c r="E1135" s="21" t="s">
        <v>13</v>
      </c>
      <c r="F1135" s="35"/>
      <c r="G1135" s="21"/>
      <c r="H1135" s="21"/>
      <c r="I1135" s="21"/>
      <c r="J1135" s="21" t="s">
        <v>924</v>
      </c>
      <c r="K1135" s="21" t="s">
        <v>1941</v>
      </c>
      <c r="L1135" s="41">
        <v>100000.0</v>
      </c>
      <c r="M1135" s="20"/>
      <c r="N1135" s="24">
        <v>100000.0</v>
      </c>
      <c r="O1135" s="25">
        <f t="shared" si="275"/>
        <v>0.01</v>
      </c>
      <c r="P1135" s="26">
        <v>0.0</v>
      </c>
      <c r="Q1135" s="26">
        <f t="shared" si="2"/>
        <v>-10000</v>
      </c>
      <c r="R1135" s="20"/>
      <c r="S1135" s="20"/>
      <c r="T1135" s="20"/>
      <c r="U1135" s="20"/>
      <c r="V1135" s="20"/>
    </row>
    <row r="1136" ht="12.75" customHeight="1">
      <c r="A1136" s="17" t="s">
        <v>213</v>
      </c>
      <c r="B1136" s="18" t="s">
        <v>12</v>
      </c>
      <c r="C1136" s="19" t="s">
        <v>3912</v>
      </c>
      <c r="D1136" s="20" t="s">
        <v>3913</v>
      </c>
      <c r="E1136" s="21" t="s">
        <v>11</v>
      </c>
      <c r="F1136" s="20" t="s">
        <v>311</v>
      </c>
      <c r="G1136" s="20" t="s">
        <v>3914</v>
      </c>
      <c r="H1136" s="20" t="s">
        <v>950</v>
      </c>
      <c r="I1136" s="20" t="s">
        <v>537</v>
      </c>
      <c r="J1136" s="20" t="s">
        <v>2167</v>
      </c>
      <c r="K1136" s="20" t="s">
        <v>3915</v>
      </c>
      <c r="L1136" s="22">
        <v>100000.0</v>
      </c>
      <c r="M1136" s="28">
        <v>25000.0</v>
      </c>
      <c r="N1136" s="24">
        <v>25000.0</v>
      </c>
      <c r="O1136" s="25">
        <f t="shared" si="275"/>
        <v>0.04</v>
      </c>
      <c r="P1136" s="26">
        <f>sum(L1136-N1136)</f>
        <v>75000</v>
      </c>
      <c r="Q1136" s="26">
        <f t="shared" si="2"/>
        <v>65000</v>
      </c>
      <c r="R1136" s="20"/>
      <c r="S1136" s="20"/>
      <c r="T1136" s="20"/>
      <c r="U1136" s="20"/>
      <c r="V1136" s="20"/>
    </row>
    <row r="1137" ht="12.75" customHeight="1">
      <c r="A1137" s="33" t="s">
        <v>217</v>
      </c>
      <c r="B1137" s="21" t="s">
        <v>10</v>
      </c>
      <c r="C1137" s="39">
        <v>19.0</v>
      </c>
      <c r="D1137" s="21" t="s">
        <v>3916</v>
      </c>
      <c r="E1137" s="21" t="s">
        <v>11</v>
      </c>
      <c r="F1137" s="35"/>
      <c r="G1137" s="21"/>
      <c r="H1137" s="21"/>
      <c r="I1137" s="21"/>
      <c r="J1137" s="21" t="s">
        <v>705</v>
      </c>
      <c r="K1137" s="21" t="s">
        <v>3171</v>
      </c>
      <c r="L1137" s="41">
        <v>100000.0</v>
      </c>
      <c r="M1137" s="20"/>
      <c r="N1137" s="24">
        <v>200000.0</v>
      </c>
      <c r="O1137" s="25">
        <f t="shared" si="275"/>
        <v>0.005</v>
      </c>
      <c r="P1137" s="26">
        <v>-100000.0</v>
      </c>
      <c r="Q1137" s="26">
        <f t="shared" si="2"/>
        <v>-110000</v>
      </c>
      <c r="R1137" s="20"/>
      <c r="S1137" s="20"/>
      <c r="T1137" s="20"/>
      <c r="U1137" s="20"/>
      <c r="V1137" s="20"/>
    </row>
    <row r="1138" ht="12.75" customHeight="1">
      <c r="A1138" s="33" t="s">
        <v>217</v>
      </c>
      <c r="B1138" s="21" t="s">
        <v>10</v>
      </c>
      <c r="C1138" s="39">
        <v>97.0</v>
      </c>
      <c r="D1138" s="21" t="s">
        <v>3917</v>
      </c>
      <c r="E1138" s="21" t="s">
        <v>13</v>
      </c>
      <c r="F1138" s="35"/>
      <c r="G1138" s="21"/>
      <c r="H1138" s="21"/>
      <c r="I1138" s="21"/>
      <c r="J1138" s="21" t="s">
        <v>705</v>
      </c>
      <c r="K1138" s="21" t="s">
        <v>3171</v>
      </c>
      <c r="L1138" s="41">
        <v>100000.0</v>
      </c>
      <c r="M1138" s="20"/>
      <c r="N1138" s="24">
        <v>200000.0</v>
      </c>
      <c r="O1138" s="25">
        <f t="shared" si="275"/>
        <v>0.005</v>
      </c>
      <c r="P1138" s="26">
        <v>-100000.0</v>
      </c>
      <c r="Q1138" s="26">
        <f t="shared" si="2"/>
        <v>-110000</v>
      </c>
      <c r="R1138" s="20"/>
      <c r="S1138" s="20"/>
      <c r="T1138" s="20"/>
      <c r="U1138" s="20"/>
      <c r="V1138" s="20"/>
    </row>
    <row r="1139" ht="12.75" customHeight="1">
      <c r="A1139" s="33" t="s">
        <v>233</v>
      </c>
      <c r="B1139" s="21" t="s">
        <v>10</v>
      </c>
      <c r="C1139" s="39">
        <v>147.0</v>
      </c>
      <c r="D1139" s="21" t="s">
        <v>3918</v>
      </c>
      <c r="E1139" s="21" t="s">
        <v>11</v>
      </c>
      <c r="F1139" s="35"/>
      <c r="G1139" s="21"/>
      <c r="H1139" s="21"/>
      <c r="I1139" s="21"/>
      <c r="J1139" s="21" t="s">
        <v>1801</v>
      </c>
      <c r="K1139" s="21" t="s">
        <v>3059</v>
      </c>
      <c r="L1139" s="41">
        <v>100000.0</v>
      </c>
      <c r="M1139" s="20"/>
      <c r="N1139" s="24">
        <v>25000.0</v>
      </c>
      <c r="O1139" s="25">
        <f t="shared" si="275"/>
        <v>0.04</v>
      </c>
      <c r="P1139" s="26">
        <v>75000.0</v>
      </c>
      <c r="Q1139" s="26">
        <f t="shared" si="2"/>
        <v>65000</v>
      </c>
      <c r="R1139" s="20"/>
      <c r="S1139" s="20"/>
      <c r="T1139" s="20"/>
      <c r="U1139" s="20"/>
      <c r="V1139" s="20"/>
    </row>
    <row r="1140" ht="12.75" customHeight="1">
      <c r="A1140" s="18" t="s">
        <v>237</v>
      </c>
      <c r="B1140" s="21" t="s">
        <v>10</v>
      </c>
      <c r="C1140" s="39">
        <v>391.0</v>
      </c>
      <c r="D1140" s="21" t="s">
        <v>3919</v>
      </c>
      <c r="E1140" s="21" t="s">
        <v>13</v>
      </c>
      <c r="F1140" s="20"/>
      <c r="G1140" s="20"/>
      <c r="H1140" s="20"/>
      <c r="I1140" s="20"/>
      <c r="J1140" s="21" t="s">
        <v>407</v>
      </c>
      <c r="K1140" s="21" t="s">
        <v>2195</v>
      </c>
      <c r="L1140" s="22">
        <v>100000.0</v>
      </c>
      <c r="M1140" s="36"/>
      <c r="N1140" s="24">
        <v>50000.0</v>
      </c>
      <c r="O1140" s="25">
        <f t="shared" si="275"/>
        <v>0.02</v>
      </c>
      <c r="P1140" s="26">
        <v>84000.0</v>
      </c>
      <c r="Q1140" s="26">
        <f t="shared" si="2"/>
        <v>40000</v>
      </c>
      <c r="R1140" s="20"/>
      <c r="S1140" s="20"/>
      <c r="T1140" s="20"/>
      <c r="U1140" s="20"/>
      <c r="V1140" s="20"/>
    </row>
    <row r="1141" ht="12.75" customHeight="1">
      <c r="A1141" s="33" t="s">
        <v>239</v>
      </c>
      <c r="B1141" s="21" t="s">
        <v>10</v>
      </c>
      <c r="C1141" s="39">
        <v>150.0</v>
      </c>
      <c r="D1141" s="21" t="s">
        <v>3920</v>
      </c>
      <c r="E1141" s="21" t="s">
        <v>11</v>
      </c>
      <c r="F1141" s="35"/>
      <c r="G1141" s="21"/>
      <c r="H1141" s="21"/>
      <c r="I1141" s="21"/>
      <c r="J1141" s="21" t="s">
        <v>1599</v>
      </c>
      <c r="K1141" s="21" t="s">
        <v>3812</v>
      </c>
      <c r="L1141" s="41">
        <v>100000.0</v>
      </c>
      <c r="M1141" s="20"/>
      <c r="N1141" s="24">
        <v>10000.0</v>
      </c>
      <c r="O1141" s="25">
        <f t="shared" si="275"/>
        <v>0.1</v>
      </c>
      <c r="P1141" s="26">
        <v>90000.0</v>
      </c>
      <c r="Q1141" s="26">
        <f t="shared" si="2"/>
        <v>80000</v>
      </c>
      <c r="R1141" s="20"/>
      <c r="S1141" s="20"/>
      <c r="T1141" s="20"/>
      <c r="U1141" s="20"/>
      <c r="V1141" s="20"/>
    </row>
    <row r="1142" ht="12.75" customHeight="1">
      <c r="A1142" s="17" t="s">
        <v>239</v>
      </c>
      <c r="B1142" s="18" t="s">
        <v>12</v>
      </c>
      <c r="C1142" s="19" t="s">
        <v>3921</v>
      </c>
      <c r="D1142" s="20" t="s">
        <v>3922</v>
      </c>
      <c r="E1142" s="21" t="s">
        <v>11</v>
      </c>
      <c r="F1142" s="20" t="s">
        <v>311</v>
      </c>
      <c r="G1142" s="20" t="s">
        <v>3923</v>
      </c>
      <c r="H1142" s="20" t="s">
        <v>347</v>
      </c>
      <c r="I1142" s="20" t="s">
        <v>157</v>
      </c>
      <c r="J1142" s="20" t="s">
        <v>757</v>
      </c>
      <c r="K1142" s="20" t="s">
        <v>3382</v>
      </c>
      <c r="L1142" s="22">
        <v>100000.0</v>
      </c>
      <c r="M1142" s="28">
        <v>10000.0</v>
      </c>
      <c r="N1142" s="24">
        <v>10000.0</v>
      </c>
      <c r="O1142" s="25">
        <f t="shared" si="275"/>
        <v>0.1</v>
      </c>
      <c r="P1142" s="26">
        <f>sum(L1142-N1142)</f>
        <v>90000</v>
      </c>
      <c r="Q1142" s="26">
        <f t="shared" si="2"/>
        <v>80000</v>
      </c>
      <c r="R1142" s="20"/>
      <c r="S1142" s="20"/>
      <c r="T1142" s="20"/>
      <c r="U1142" s="20"/>
      <c r="V1142" s="20"/>
    </row>
    <row r="1143" ht="12.75" customHeight="1">
      <c r="A1143" s="33" t="s">
        <v>263</v>
      </c>
      <c r="B1143" s="21" t="s">
        <v>10</v>
      </c>
      <c r="C1143" s="39">
        <v>91.0</v>
      </c>
      <c r="D1143" s="21" t="s">
        <v>3924</v>
      </c>
      <c r="E1143" s="21" t="s">
        <v>13</v>
      </c>
      <c r="F1143" s="35"/>
      <c r="G1143" s="21"/>
      <c r="H1143" s="21"/>
      <c r="I1143" s="21"/>
      <c r="J1143" s="21" t="s">
        <v>919</v>
      </c>
      <c r="K1143" s="21" t="s">
        <v>3925</v>
      </c>
      <c r="L1143" s="41">
        <v>100000.0</v>
      </c>
      <c r="M1143" s="20"/>
      <c r="N1143" s="24">
        <v>7200.0</v>
      </c>
      <c r="O1143" s="25">
        <f t="shared" si="275"/>
        <v>0.1388888889</v>
      </c>
      <c r="P1143" s="26">
        <v>92800.0</v>
      </c>
      <c r="Q1143" s="26">
        <f t="shared" si="2"/>
        <v>82800</v>
      </c>
      <c r="R1143" s="20"/>
      <c r="S1143" s="20"/>
      <c r="T1143" s="20"/>
      <c r="U1143" s="20"/>
      <c r="V1143" s="20"/>
    </row>
    <row r="1144" ht="12.75" customHeight="1">
      <c r="A1144" s="18" t="s">
        <v>285</v>
      </c>
      <c r="B1144" s="21" t="s">
        <v>10</v>
      </c>
      <c r="C1144" s="39">
        <v>483.0</v>
      </c>
      <c r="D1144" s="21" t="s">
        <v>3926</v>
      </c>
      <c r="E1144" s="21" t="s">
        <v>11</v>
      </c>
      <c r="F1144" s="20"/>
      <c r="G1144" s="20"/>
      <c r="H1144" s="20"/>
      <c r="I1144" s="20"/>
      <c r="J1144" s="21" t="s">
        <v>3511</v>
      </c>
      <c r="K1144" s="21" t="s">
        <v>1941</v>
      </c>
      <c r="L1144" s="22">
        <v>100000.0</v>
      </c>
      <c r="M1144" s="36"/>
      <c r="N1144" s="26">
        <v>200000.0</v>
      </c>
      <c r="O1144" s="25">
        <f t="shared" si="275"/>
        <v>0.005</v>
      </c>
      <c r="P1144" s="26">
        <v>-100000.0</v>
      </c>
      <c r="Q1144" s="26">
        <f t="shared" si="2"/>
        <v>-110000</v>
      </c>
      <c r="R1144" s="20"/>
      <c r="S1144" s="20"/>
      <c r="T1144" s="20"/>
      <c r="U1144" s="20"/>
      <c r="V1144" s="20"/>
    </row>
    <row r="1145" ht="12.75" customHeight="1">
      <c r="A1145" s="33" t="s">
        <v>287</v>
      </c>
      <c r="B1145" s="21" t="s">
        <v>10</v>
      </c>
      <c r="C1145" s="39">
        <v>56.0</v>
      </c>
      <c r="D1145" s="21" t="s">
        <v>3927</v>
      </c>
      <c r="E1145" s="21" t="s">
        <v>11</v>
      </c>
      <c r="F1145" s="35"/>
      <c r="G1145" s="21"/>
      <c r="H1145" s="21"/>
      <c r="I1145" s="21"/>
      <c r="J1145" s="21" t="s">
        <v>893</v>
      </c>
      <c r="K1145" s="21" t="s">
        <v>3928</v>
      </c>
      <c r="L1145" s="41">
        <v>100000.0</v>
      </c>
      <c r="M1145" s="20"/>
      <c r="N1145" s="24">
        <v>60000.0</v>
      </c>
      <c r="O1145" s="25">
        <f t="shared" si="275"/>
        <v>0.01666666667</v>
      </c>
      <c r="P1145" s="26">
        <v>40000.0</v>
      </c>
      <c r="Q1145" s="26">
        <f t="shared" si="2"/>
        <v>30000</v>
      </c>
      <c r="R1145" s="20"/>
      <c r="S1145" s="20"/>
      <c r="T1145" s="20"/>
      <c r="U1145" s="20"/>
      <c r="V1145" s="20"/>
    </row>
    <row r="1146" ht="12.75" customHeight="1">
      <c r="A1146" s="18" t="s">
        <v>67</v>
      </c>
      <c r="B1146" s="21" t="s">
        <v>10</v>
      </c>
      <c r="C1146" s="39">
        <v>406.0</v>
      </c>
      <c r="D1146" s="21" t="s">
        <v>3929</v>
      </c>
      <c r="E1146" s="21" t="s">
        <v>13</v>
      </c>
      <c r="F1146" s="20"/>
      <c r="G1146" s="20"/>
      <c r="H1146" s="20"/>
      <c r="I1146" s="20"/>
      <c r="J1146" s="21" t="s">
        <v>2300</v>
      </c>
      <c r="K1146" s="21" t="s">
        <v>3007</v>
      </c>
      <c r="L1146" s="22">
        <v>105000.0</v>
      </c>
      <c r="M1146" s="36"/>
      <c r="N1146" s="26">
        <v>12500.0</v>
      </c>
      <c r="O1146" s="25">
        <f t="shared" si="275"/>
        <v>0.084</v>
      </c>
      <c r="P1146" s="26">
        <v>92500.0</v>
      </c>
      <c r="Q1146" s="26">
        <f t="shared" si="2"/>
        <v>82500</v>
      </c>
      <c r="R1146" s="20"/>
      <c r="S1146" s="20"/>
      <c r="T1146" s="20"/>
      <c r="U1146" s="20"/>
      <c r="V1146" s="20"/>
    </row>
    <row r="1147" ht="12.75" customHeight="1">
      <c r="A1147" s="18" t="s">
        <v>161</v>
      </c>
      <c r="B1147" s="21" t="s">
        <v>10</v>
      </c>
      <c r="C1147" s="39">
        <v>316.0</v>
      </c>
      <c r="D1147" s="21" t="s">
        <v>3930</v>
      </c>
      <c r="E1147" s="21" t="s">
        <v>13</v>
      </c>
      <c r="F1147" s="20"/>
      <c r="G1147" s="20"/>
      <c r="H1147" s="20"/>
      <c r="I1147" s="20"/>
      <c r="J1147" s="21" t="s">
        <v>454</v>
      </c>
      <c r="K1147" s="21" t="s">
        <v>3807</v>
      </c>
      <c r="L1147" s="22">
        <v>105000.0</v>
      </c>
      <c r="M1147" s="36"/>
      <c r="N1147" s="26">
        <v>125000.0</v>
      </c>
      <c r="O1147" s="25">
        <f t="shared" si="275"/>
        <v>0.0084</v>
      </c>
      <c r="P1147" s="26">
        <v>-20000.0</v>
      </c>
      <c r="Q1147" s="26">
        <f t="shared" si="2"/>
        <v>-30000</v>
      </c>
      <c r="R1147" s="20"/>
      <c r="S1147" s="20"/>
      <c r="T1147" s="20"/>
      <c r="U1147" s="20"/>
      <c r="V1147" s="20"/>
    </row>
    <row r="1148" ht="12.75" customHeight="1">
      <c r="A1148" s="33" t="s">
        <v>215</v>
      </c>
      <c r="B1148" s="21" t="s">
        <v>10</v>
      </c>
      <c r="C1148" s="39">
        <v>146.0</v>
      </c>
      <c r="D1148" s="21" t="s">
        <v>3931</v>
      </c>
      <c r="E1148" s="21" t="s">
        <v>13</v>
      </c>
      <c r="F1148" s="35"/>
      <c r="G1148" s="21"/>
      <c r="H1148" s="21"/>
      <c r="I1148" s="21"/>
      <c r="J1148" s="21" t="s">
        <v>1060</v>
      </c>
      <c r="K1148" s="21" t="s">
        <v>3648</v>
      </c>
      <c r="L1148" s="41">
        <v>105000.0</v>
      </c>
      <c r="M1148" s="20"/>
      <c r="N1148" s="24">
        <v>39000.0</v>
      </c>
      <c r="O1148" s="25">
        <f t="shared" si="275"/>
        <v>0.02692307692</v>
      </c>
      <c r="P1148" s="26">
        <v>66000.0</v>
      </c>
      <c r="Q1148" s="26">
        <f t="shared" si="2"/>
        <v>56000</v>
      </c>
      <c r="R1148" s="20"/>
      <c r="S1148" s="20"/>
      <c r="T1148" s="20"/>
      <c r="U1148" s="20"/>
      <c r="V1148" s="20"/>
    </row>
    <row r="1149" ht="12.75" customHeight="1">
      <c r="A1149" s="33" t="s">
        <v>235</v>
      </c>
      <c r="B1149" s="21" t="s">
        <v>10</v>
      </c>
      <c r="C1149" s="40">
        <v>28.0</v>
      </c>
      <c r="D1149" s="21" t="s">
        <v>3932</v>
      </c>
      <c r="E1149" s="21" t="s">
        <v>13</v>
      </c>
      <c r="F1149" s="35"/>
      <c r="G1149" s="21"/>
      <c r="H1149" s="21"/>
      <c r="I1149" s="21"/>
      <c r="J1149" s="21" t="s">
        <v>1279</v>
      </c>
      <c r="K1149" s="21" t="s">
        <v>3059</v>
      </c>
      <c r="L1149" s="41">
        <v>105000.0</v>
      </c>
      <c r="M1149" s="20"/>
      <c r="N1149" s="24">
        <v>16000.0</v>
      </c>
      <c r="O1149" s="25">
        <f t="shared" si="275"/>
        <v>0.065625</v>
      </c>
      <c r="P1149" s="26">
        <v>89000.0</v>
      </c>
      <c r="Q1149" s="26">
        <f t="shared" si="2"/>
        <v>79000</v>
      </c>
      <c r="R1149" s="20"/>
      <c r="S1149" s="20"/>
      <c r="T1149" s="20"/>
      <c r="U1149" s="20"/>
      <c r="V1149" s="20"/>
    </row>
    <row r="1150" ht="12.75" customHeight="1">
      <c r="A1150" s="18" t="s">
        <v>33</v>
      </c>
      <c r="B1150" s="21" t="s">
        <v>10</v>
      </c>
      <c r="C1150" s="39">
        <v>505.0</v>
      </c>
      <c r="D1150" s="21" t="s">
        <v>3933</v>
      </c>
      <c r="E1150" s="21" t="s">
        <v>13</v>
      </c>
      <c r="F1150" s="20"/>
      <c r="G1150" s="20"/>
      <c r="H1150" s="20"/>
      <c r="I1150" s="20"/>
      <c r="J1150" s="21" t="s">
        <v>1599</v>
      </c>
      <c r="K1150" s="21" t="s">
        <v>3934</v>
      </c>
      <c r="L1150" s="22">
        <v>110000.0</v>
      </c>
      <c r="M1150" s="36"/>
      <c r="N1150" s="26">
        <v>17500.0</v>
      </c>
      <c r="O1150" s="25">
        <f t="shared" si="275"/>
        <v>0.06285714286</v>
      </c>
      <c r="P1150" s="26">
        <v>92500.0</v>
      </c>
      <c r="Q1150" s="26">
        <f t="shared" si="2"/>
        <v>82500</v>
      </c>
      <c r="R1150" s="20"/>
      <c r="S1150" s="20"/>
      <c r="T1150" s="20"/>
      <c r="U1150" s="20"/>
      <c r="V1150" s="20"/>
    </row>
    <row r="1151" ht="12.75" customHeight="1">
      <c r="A1151" s="17" t="s">
        <v>141</v>
      </c>
      <c r="B1151" s="18" t="s">
        <v>12</v>
      </c>
      <c r="C1151" s="19" t="s">
        <v>3935</v>
      </c>
      <c r="D1151" s="20" t="s">
        <v>3936</v>
      </c>
      <c r="E1151" s="21" t="s">
        <v>11</v>
      </c>
      <c r="F1151" s="20" t="s">
        <v>311</v>
      </c>
      <c r="G1151" s="20" t="s">
        <v>3937</v>
      </c>
      <c r="H1151" s="20" t="s">
        <v>1823</v>
      </c>
      <c r="I1151" s="20" t="s">
        <v>336</v>
      </c>
      <c r="J1151" s="20" t="s">
        <v>793</v>
      </c>
      <c r="K1151" s="20" t="s">
        <v>2258</v>
      </c>
      <c r="L1151" s="22">
        <v>110000.0</v>
      </c>
      <c r="M1151" s="28" t="s">
        <v>1826</v>
      </c>
      <c r="N1151" s="46">
        <v>60000.0</v>
      </c>
      <c r="O1151" s="25">
        <f t="shared" si="275"/>
        <v>0.01833333333</v>
      </c>
      <c r="P1151" s="26">
        <f>sum(L1151-N1151)</f>
        <v>50000</v>
      </c>
      <c r="Q1151" s="26">
        <f t="shared" si="2"/>
        <v>40000</v>
      </c>
      <c r="R1151" s="20"/>
      <c r="S1151" s="20"/>
      <c r="T1151" s="20"/>
      <c r="U1151" s="20"/>
      <c r="V1151" s="20"/>
    </row>
    <row r="1152" ht="12.75" customHeight="1">
      <c r="A1152" s="18" t="s">
        <v>173</v>
      </c>
      <c r="B1152" s="21" t="s">
        <v>10</v>
      </c>
      <c r="C1152" s="39">
        <v>400.0</v>
      </c>
      <c r="D1152" s="21" t="s">
        <v>3938</v>
      </c>
      <c r="E1152" s="21" t="s">
        <v>11</v>
      </c>
      <c r="F1152" s="20"/>
      <c r="G1152" s="20"/>
      <c r="H1152" s="20"/>
      <c r="I1152" s="20"/>
      <c r="J1152" s="21" t="s">
        <v>1782</v>
      </c>
      <c r="K1152" s="21" t="s">
        <v>3695</v>
      </c>
      <c r="L1152" s="22">
        <v>110000.0</v>
      </c>
      <c r="M1152" s="36"/>
      <c r="N1152" s="26">
        <v>50000.0</v>
      </c>
      <c r="O1152" s="25">
        <f t="shared" si="275"/>
        <v>0.022</v>
      </c>
      <c r="P1152" s="26">
        <v>60000.0</v>
      </c>
      <c r="Q1152" s="26">
        <f t="shared" si="2"/>
        <v>50000</v>
      </c>
      <c r="R1152" s="20"/>
      <c r="S1152" s="20"/>
      <c r="T1152" s="20"/>
      <c r="U1152" s="20"/>
      <c r="V1152" s="20"/>
    </row>
    <row r="1153" ht="12.75" customHeight="1">
      <c r="A1153" s="33" t="s">
        <v>181</v>
      </c>
      <c r="B1153" s="21" t="s">
        <v>10</v>
      </c>
      <c r="C1153" s="40">
        <v>36.0</v>
      </c>
      <c r="D1153" s="21" t="s">
        <v>3939</v>
      </c>
      <c r="E1153" s="21" t="s">
        <v>11</v>
      </c>
      <c r="F1153" s="35"/>
      <c r="G1153" s="21"/>
      <c r="H1153" s="21"/>
      <c r="I1153" s="21"/>
      <c r="J1153" s="21" t="s">
        <v>407</v>
      </c>
      <c r="K1153" s="21" t="s">
        <v>3859</v>
      </c>
      <c r="L1153" s="41">
        <v>110000.0</v>
      </c>
      <c r="M1153" s="20"/>
      <c r="N1153" s="24">
        <v>75000.0</v>
      </c>
      <c r="O1153" s="25">
        <f t="shared" si="275"/>
        <v>0.01466666667</v>
      </c>
      <c r="P1153" s="26">
        <v>35000.0</v>
      </c>
      <c r="Q1153" s="26">
        <f t="shared" si="2"/>
        <v>25000</v>
      </c>
      <c r="R1153" s="20"/>
      <c r="S1153" s="20"/>
      <c r="T1153" s="20"/>
      <c r="U1153" s="20"/>
      <c r="V1153" s="20"/>
    </row>
    <row r="1154" ht="12.75" customHeight="1">
      <c r="A1154" s="17" t="s">
        <v>221</v>
      </c>
      <c r="B1154" s="18" t="s">
        <v>12</v>
      </c>
      <c r="C1154" s="19" t="s">
        <v>3940</v>
      </c>
      <c r="D1154" s="20" t="s">
        <v>3941</v>
      </c>
      <c r="E1154" s="21" t="s">
        <v>11</v>
      </c>
      <c r="F1154" s="20" t="s">
        <v>358</v>
      </c>
      <c r="G1154" s="20" t="s">
        <v>3942</v>
      </c>
      <c r="H1154" s="20" t="s">
        <v>597</v>
      </c>
      <c r="I1154" s="20" t="s">
        <v>251</v>
      </c>
      <c r="J1154" s="20" t="s">
        <v>963</v>
      </c>
      <c r="K1154" s="20" t="s">
        <v>3943</v>
      </c>
      <c r="L1154" s="22">
        <v>110000.0</v>
      </c>
      <c r="M1154" s="28">
        <v>5000.0</v>
      </c>
      <c r="N1154" s="24">
        <v>5000.0</v>
      </c>
      <c r="O1154" s="25">
        <f t="shared" si="275"/>
        <v>0.22</v>
      </c>
      <c r="P1154" s="26">
        <f>sum(L1154-N1154)</f>
        <v>105000</v>
      </c>
      <c r="Q1154" s="26">
        <f t="shared" si="2"/>
        <v>95000</v>
      </c>
      <c r="R1154" s="20"/>
      <c r="S1154" s="20"/>
      <c r="T1154" s="20"/>
      <c r="U1154" s="20"/>
      <c r="V1154" s="20"/>
    </row>
    <row r="1155" ht="12.75" customHeight="1">
      <c r="A1155" s="33" t="s">
        <v>275</v>
      </c>
      <c r="B1155" s="21" t="s">
        <v>10</v>
      </c>
      <c r="C1155" s="39">
        <v>73.0</v>
      </c>
      <c r="D1155" s="21" t="s">
        <v>3944</v>
      </c>
      <c r="E1155" s="21" t="s">
        <v>11</v>
      </c>
      <c r="F1155" s="35"/>
      <c r="G1155" s="21"/>
      <c r="H1155" s="21"/>
      <c r="I1155" s="21"/>
      <c r="J1155" s="21" t="s">
        <v>1801</v>
      </c>
      <c r="K1155" s="21" t="s">
        <v>3945</v>
      </c>
      <c r="L1155" s="41">
        <v>110000.0</v>
      </c>
      <c r="M1155" s="20"/>
      <c r="N1155" s="24">
        <v>15000.0</v>
      </c>
      <c r="O1155" s="25">
        <f t="shared" si="275"/>
        <v>0.07333333333</v>
      </c>
      <c r="P1155" s="26">
        <v>95000.0</v>
      </c>
      <c r="Q1155" s="26">
        <f t="shared" si="2"/>
        <v>85000</v>
      </c>
      <c r="R1155" s="20"/>
      <c r="S1155" s="20"/>
      <c r="T1155" s="20"/>
      <c r="U1155" s="20"/>
      <c r="V1155" s="20"/>
    </row>
    <row r="1156" ht="12.75" customHeight="1">
      <c r="A1156" s="33" t="s">
        <v>157</v>
      </c>
      <c r="B1156" s="21" t="s">
        <v>10</v>
      </c>
      <c r="C1156" s="39">
        <v>43.0</v>
      </c>
      <c r="D1156" s="21" t="s">
        <v>3946</v>
      </c>
      <c r="E1156" s="21" t="s">
        <v>13</v>
      </c>
      <c r="F1156" s="35"/>
      <c r="G1156" s="21"/>
      <c r="H1156" s="21"/>
      <c r="I1156" s="21"/>
      <c r="J1156" s="21" t="s">
        <v>757</v>
      </c>
      <c r="K1156" s="21" t="s">
        <v>3947</v>
      </c>
      <c r="L1156" s="41">
        <v>115000.0</v>
      </c>
      <c r="M1156" s="20"/>
      <c r="N1156" s="24">
        <v>35000.0</v>
      </c>
      <c r="O1156" s="25">
        <f t="shared" si="275"/>
        <v>0.03285714286</v>
      </c>
      <c r="P1156" s="26">
        <v>80000.0</v>
      </c>
      <c r="Q1156" s="26">
        <f t="shared" si="2"/>
        <v>70000</v>
      </c>
      <c r="R1156" s="20"/>
      <c r="S1156" s="20"/>
      <c r="T1156" s="20"/>
      <c r="U1156" s="20"/>
      <c r="V1156" s="20"/>
    </row>
    <row r="1157" ht="12.75" customHeight="1">
      <c r="A1157" s="18" t="s">
        <v>173</v>
      </c>
      <c r="B1157" s="21" t="s">
        <v>10</v>
      </c>
      <c r="C1157" s="39">
        <v>311.0</v>
      </c>
      <c r="D1157" s="21" t="s">
        <v>3948</v>
      </c>
      <c r="E1157" s="21" t="s">
        <v>13</v>
      </c>
      <c r="F1157" s="20"/>
      <c r="G1157" s="20"/>
      <c r="H1157" s="20"/>
      <c r="I1157" s="20"/>
      <c r="J1157" s="21" t="s">
        <v>1599</v>
      </c>
      <c r="K1157" s="21" t="s">
        <v>3949</v>
      </c>
      <c r="L1157" s="22">
        <v>115000.0</v>
      </c>
      <c r="M1157" s="36"/>
      <c r="N1157" s="26">
        <v>50000.0</v>
      </c>
      <c r="O1157" s="25">
        <f t="shared" si="275"/>
        <v>0.023</v>
      </c>
      <c r="P1157" s="26">
        <v>65000.0</v>
      </c>
      <c r="Q1157" s="26">
        <f t="shared" si="2"/>
        <v>55000</v>
      </c>
      <c r="R1157" s="20"/>
      <c r="S1157" s="20"/>
      <c r="T1157" s="20"/>
      <c r="U1157" s="20"/>
      <c r="V1157" s="20"/>
    </row>
    <row r="1158" ht="12.75" customHeight="1">
      <c r="A1158" s="17" t="s">
        <v>261</v>
      </c>
      <c r="B1158" s="18" t="s">
        <v>14</v>
      </c>
      <c r="C1158" s="19" t="s">
        <v>3950</v>
      </c>
      <c r="D1158" s="20" t="s">
        <v>3951</v>
      </c>
      <c r="E1158" s="21" t="s">
        <v>11</v>
      </c>
      <c r="F1158" s="20" t="s">
        <v>311</v>
      </c>
      <c r="G1158" s="20" t="s">
        <v>3952</v>
      </c>
      <c r="H1158" s="20" t="s">
        <v>328</v>
      </c>
      <c r="I1158" s="20" t="s">
        <v>550</v>
      </c>
      <c r="J1158" s="20" t="s">
        <v>951</v>
      </c>
      <c r="K1158" s="20" t="s">
        <v>802</v>
      </c>
      <c r="L1158" s="22">
        <v>115000.0</v>
      </c>
      <c r="M1158" s="23" t="s">
        <v>2154</v>
      </c>
      <c r="N1158" s="24">
        <v>78000.0</v>
      </c>
      <c r="O1158" s="25">
        <f t="shared" si="275"/>
        <v>0.01474358974</v>
      </c>
      <c r="P1158" s="26">
        <f>sum(L1158-N1158)</f>
        <v>37000</v>
      </c>
      <c r="Q1158" s="26">
        <f t="shared" si="2"/>
        <v>27000</v>
      </c>
      <c r="R1158" s="20"/>
      <c r="S1158" s="20"/>
      <c r="T1158" s="20"/>
      <c r="U1158" s="20"/>
      <c r="V1158" s="20"/>
    </row>
    <row r="1159" ht="12.75" customHeight="1">
      <c r="A1159" s="33" t="s">
        <v>165</v>
      </c>
      <c r="B1159" s="21" t="s">
        <v>10</v>
      </c>
      <c r="C1159" s="39">
        <v>175.0</v>
      </c>
      <c r="D1159" s="21" t="s">
        <v>3953</v>
      </c>
      <c r="E1159" s="21" t="s">
        <v>13</v>
      </c>
      <c r="F1159" s="35"/>
      <c r="G1159" s="21"/>
      <c r="H1159" s="21"/>
      <c r="I1159" s="21"/>
      <c r="J1159" s="21" t="s">
        <v>1003</v>
      </c>
      <c r="K1159" s="21" t="s">
        <v>2882</v>
      </c>
      <c r="L1159" s="41">
        <v>120000.0</v>
      </c>
      <c r="M1159" s="20"/>
      <c r="N1159" s="24">
        <v>12500.0</v>
      </c>
      <c r="O1159" s="25">
        <f t="shared" si="275"/>
        <v>0.096</v>
      </c>
      <c r="P1159" s="26">
        <v>107500.0</v>
      </c>
      <c r="Q1159" s="26">
        <f t="shared" si="2"/>
        <v>97500</v>
      </c>
      <c r="R1159" s="20"/>
      <c r="S1159" s="20"/>
      <c r="T1159" s="20"/>
      <c r="U1159" s="20"/>
      <c r="V1159" s="20"/>
    </row>
    <row r="1160" ht="12.75" customHeight="1">
      <c r="A1160" s="18" t="s">
        <v>173</v>
      </c>
      <c r="B1160" s="21" t="s">
        <v>10</v>
      </c>
      <c r="C1160" s="39">
        <v>297.0</v>
      </c>
      <c r="D1160" s="21" t="s">
        <v>3954</v>
      </c>
      <c r="E1160" s="21" t="s">
        <v>13</v>
      </c>
      <c r="F1160" s="20"/>
      <c r="G1160" s="20"/>
      <c r="H1160" s="20"/>
      <c r="I1160" s="20"/>
      <c r="J1160" s="21" t="s">
        <v>757</v>
      </c>
      <c r="K1160" s="21" t="s">
        <v>3823</v>
      </c>
      <c r="L1160" s="22">
        <v>120000.0</v>
      </c>
      <c r="M1160" s="36"/>
      <c r="N1160" s="26">
        <v>50000.0</v>
      </c>
      <c r="O1160" s="25">
        <f t="shared" si="275"/>
        <v>0.024</v>
      </c>
      <c r="P1160" s="26">
        <v>70000.0</v>
      </c>
      <c r="Q1160" s="26">
        <f t="shared" si="2"/>
        <v>60000</v>
      </c>
      <c r="R1160" s="20"/>
      <c r="S1160" s="20"/>
      <c r="T1160" s="20"/>
      <c r="U1160" s="20"/>
      <c r="V1160" s="20"/>
    </row>
    <row r="1161" ht="12.75" customHeight="1">
      <c r="A1161" s="33" t="s">
        <v>173</v>
      </c>
      <c r="B1161" s="21" t="s">
        <v>10</v>
      </c>
      <c r="C1161" s="39">
        <v>225.0</v>
      </c>
      <c r="D1161" s="21" t="s">
        <v>3955</v>
      </c>
      <c r="E1161" s="21" t="s">
        <v>11</v>
      </c>
      <c r="F1161" s="35"/>
      <c r="G1161" s="21"/>
      <c r="H1161" s="21"/>
      <c r="I1161" s="21"/>
      <c r="J1161" s="21" t="s">
        <v>757</v>
      </c>
      <c r="K1161" s="21" t="s">
        <v>3956</v>
      </c>
      <c r="L1161" s="41">
        <v>120000.0</v>
      </c>
      <c r="M1161" s="36"/>
      <c r="N1161" s="24">
        <v>50000.0</v>
      </c>
      <c r="O1161" s="25">
        <f t="shared" si="275"/>
        <v>0.024</v>
      </c>
      <c r="P1161" s="26">
        <v>70000.0</v>
      </c>
      <c r="Q1161" s="26">
        <f t="shared" si="2"/>
        <v>60000</v>
      </c>
      <c r="R1161" s="20"/>
      <c r="S1161" s="20"/>
      <c r="T1161" s="20"/>
      <c r="U1161" s="20"/>
      <c r="V1161" s="20"/>
    </row>
    <row r="1162" ht="12.75" customHeight="1">
      <c r="A1162" s="18" t="s">
        <v>187</v>
      </c>
      <c r="B1162" s="21" t="s">
        <v>10</v>
      </c>
      <c r="C1162" s="39">
        <v>420.0</v>
      </c>
      <c r="D1162" s="21" t="s">
        <v>3957</v>
      </c>
      <c r="E1162" s="21" t="s">
        <v>13</v>
      </c>
      <c r="F1162" s="20"/>
      <c r="G1162" s="20"/>
      <c r="H1162" s="20"/>
      <c r="I1162" s="20"/>
      <c r="J1162" s="21" t="s">
        <v>705</v>
      </c>
      <c r="K1162" s="21" t="s">
        <v>2974</v>
      </c>
      <c r="L1162" s="22">
        <v>120000.0</v>
      </c>
      <c r="M1162" s="36"/>
      <c r="N1162" s="24">
        <v>150000.0</v>
      </c>
      <c r="O1162" s="25">
        <f t="shared" si="275"/>
        <v>0.008</v>
      </c>
      <c r="P1162" s="26">
        <v>45000.0</v>
      </c>
      <c r="Q1162" s="26">
        <f t="shared" si="2"/>
        <v>-40000</v>
      </c>
      <c r="R1162" s="20"/>
      <c r="S1162" s="20"/>
      <c r="T1162" s="20"/>
      <c r="U1162" s="20"/>
      <c r="V1162" s="20"/>
    </row>
    <row r="1163" ht="12.75" customHeight="1">
      <c r="A1163" s="33" t="s">
        <v>223</v>
      </c>
      <c r="B1163" s="21" t="s">
        <v>10</v>
      </c>
      <c r="C1163" s="40">
        <v>211.0</v>
      </c>
      <c r="D1163" s="21" t="s">
        <v>3958</v>
      </c>
      <c r="E1163" s="21" t="s">
        <v>11</v>
      </c>
      <c r="F1163" s="35"/>
      <c r="G1163" s="21"/>
      <c r="H1163" s="21"/>
      <c r="I1163" s="21"/>
      <c r="J1163" s="21" t="s">
        <v>963</v>
      </c>
      <c r="K1163" s="21" t="s">
        <v>3959</v>
      </c>
      <c r="L1163" s="41">
        <v>120000.0</v>
      </c>
      <c r="M1163" s="36"/>
      <c r="N1163" s="24">
        <v>54000.0</v>
      </c>
      <c r="O1163" s="25">
        <f t="shared" si="275"/>
        <v>0.02222222222</v>
      </c>
      <c r="P1163" s="26">
        <v>66000.0</v>
      </c>
      <c r="Q1163" s="26">
        <f t="shared" si="2"/>
        <v>56000</v>
      </c>
      <c r="R1163" s="20"/>
      <c r="S1163" s="20"/>
      <c r="T1163" s="20"/>
      <c r="U1163" s="20"/>
      <c r="V1163" s="20"/>
    </row>
    <row r="1164" ht="12.75" customHeight="1">
      <c r="A1164" s="18" t="s">
        <v>235</v>
      </c>
      <c r="B1164" s="21" t="s">
        <v>10</v>
      </c>
      <c r="C1164" s="39">
        <v>513.0</v>
      </c>
      <c r="D1164" s="21" t="s">
        <v>3960</v>
      </c>
      <c r="E1164" s="21" t="s">
        <v>11</v>
      </c>
      <c r="F1164" s="20"/>
      <c r="G1164" s="20"/>
      <c r="H1164" s="20"/>
      <c r="I1164" s="20"/>
      <c r="J1164" s="21" t="s">
        <v>525</v>
      </c>
      <c r="K1164" s="21" t="s">
        <v>3928</v>
      </c>
      <c r="L1164" s="22">
        <v>120000.0</v>
      </c>
      <c r="M1164" s="36"/>
      <c r="N1164" s="24">
        <v>16000.0</v>
      </c>
      <c r="O1164" s="25">
        <f t="shared" si="275"/>
        <v>0.075</v>
      </c>
      <c r="P1164" s="26">
        <v>104000.0</v>
      </c>
      <c r="Q1164" s="26">
        <f t="shared" si="2"/>
        <v>94000</v>
      </c>
      <c r="R1164" s="20"/>
      <c r="S1164" s="20"/>
      <c r="T1164" s="20"/>
      <c r="U1164" s="20"/>
      <c r="V1164" s="20"/>
    </row>
    <row r="1165" ht="12.75" customHeight="1">
      <c r="A1165" s="33" t="s">
        <v>237</v>
      </c>
      <c r="B1165" s="21" t="s">
        <v>10</v>
      </c>
      <c r="C1165" s="40">
        <v>37.0</v>
      </c>
      <c r="D1165" s="21" t="s">
        <v>3961</v>
      </c>
      <c r="E1165" s="21" t="s">
        <v>13</v>
      </c>
      <c r="F1165" s="35"/>
      <c r="G1165" s="21"/>
      <c r="H1165" s="21"/>
      <c r="I1165" s="21"/>
      <c r="J1165" s="21" t="s">
        <v>407</v>
      </c>
      <c r="K1165" s="21" t="s">
        <v>1941</v>
      </c>
      <c r="L1165" s="41">
        <v>120000.0</v>
      </c>
      <c r="M1165" s="20"/>
      <c r="N1165" s="24">
        <v>50000.0</v>
      </c>
      <c r="O1165" s="25">
        <f t="shared" si="275"/>
        <v>0.024</v>
      </c>
      <c r="P1165" s="26">
        <v>70000.0</v>
      </c>
      <c r="Q1165" s="26">
        <f t="shared" si="2"/>
        <v>60000</v>
      </c>
      <c r="R1165" s="20"/>
      <c r="S1165" s="20"/>
      <c r="T1165" s="20"/>
      <c r="U1165" s="20"/>
      <c r="V1165" s="20"/>
    </row>
    <row r="1166" ht="12.75" customHeight="1">
      <c r="A1166" s="17" t="s">
        <v>239</v>
      </c>
      <c r="B1166" s="18" t="s">
        <v>14</v>
      </c>
      <c r="C1166" s="19" t="s">
        <v>3962</v>
      </c>
      <c r="D1166" s="20" t="s">
        <v>3963</v>
      </c>
      <c r="E1166" s="21" t="s">
        <v>13</v>
      </c>
      <c r="F1166" s="20" t="s">
        <v>311</v>
      </c>
      <c r="G1166" s="20" t="s">
        <v>3964</v>
      </c>
      <c r="H1166" s="20" t="s">
        <v>347</v>
      </c>
      <c r="I1166" s="20" t="s">
        <v>16</v>
      </c>
      <c r="J1166" s="20" t="s">
        <v>407</v>
      </c>
      <c r="K1166" s="20" t="s">
        <v>1388</v>
      </c>
      <c r="L1166" s="22">
        <v>120000.0</v>
      </c>
      <c r="M1166" s="28">
        <v>10000.0</v>
      </c>
      <c r="N1166" s="24">
        <v>10000.0</v>
      </c>
      <c r="O1166" s="25">
        <f t="shared" si="275"/>
        <v>0.12</v>
      </c>
      <c r="P1166" s="26">
        <f>sum(L1166-N1166)</f>
        <v>110000</v>
      </c>
      <c r="Q1166" s="26">
        <f t="shared" si="2"/>
        <v>100000</v>
      </c>
      <c r="R1166" s="20"/>
      <c r="S1166" s="20"/>
      <c r="T1166" s="20"/>
      <c r="U1166" s="20"/>
      <c r="V1166" s="20"/>
    </row>
    <row r="1167" ht="12.75" customHeight="1">
      <c r="A1167" s="33" t="s">
        <v>49</v>
      </c>
      <c r="B1167" s="21" t="s">
        <v>10</v>
      </c>
      <c r="C1167" s="39">
        <v>11.0</v>
      </c>
      <c r="D1167" s="21" t="s">
        <v>3965</v>
      </c>
      <c r="E1167" s="21" t="s">
        <v>13</v>
      </c>
      <c r="F1167" s="35"/>
      <c r="G1167" s="21"/>
      <c r="H1167" s="21"/>
      <c r="I1167" s="21"/>
      <c r="J1167" s="21" t="s">
        <v>1030</v>
      </c>
      <c r="K1167" s="21" t="s">
        <v>3812</v>
      </c>
      <c r="L1167" s="41">
        <v>125000.0</v>
      </c>
      <c r="M1167" s="20"/>
      <c r="N1167" s="24">
        <v>7500.0</v>
      </c>
      <c r="O1167" s="25">
        <f t="shared" si="275"/>
        <v>0.1666666667</v>
      </c>
      <c r="P1167" s="26">
        <v>117500.0</v>
      </c>
      <c r="Q1167" s="26">
        <f t="shared" si="2"/>
        <v>107500</v>
      </c>
      <c r="R1167" s="20"/>
      <c r="S1167" s="20"/>
      <c r="T1167" s="20"/>
      <c r="U1167" s="20"/>
      <c r="V1167" s="20"/>
    </row>
    <row r="1168" ht="12.75" customHeight="1">
      <c r="A1168" s="18" t="s">
        <v>75</v>
      </c>
      <c r="B1168" s="21" t="s">
        <v>10</v>
      </c>
      <c r="C1168" s="39">
        <v>375.0</v>
      </c>
      <c r="D1168" s="21" t="s">
        <v>3966</v>
      </c>
      <c r="E1168" s="21" t="s">
        <v>13</v>
      </c>
      <c r="F1168" s="20"/>
      <c r="G1168" s="20"/>
      <c r="H1168" s="20"/>
      <c r="I1168" s="20"/>
      <c r="J1168" s="21" t="s">
        <v>1599</v>
      </c>
      <c r="K1168" s="21" t="s">
        <v>3967</v>
      </c>
      <c r="L1168" s="22">
        <v>125000.0</v>
      </c>
      <c r="M1168" s="36"/>
      <c r="N1168" s="26">
        <v>60000.0</v>
      </c>
      <c r="O1168" s="25">
        <f t="shared" si="275"/>
        <v>0.02083333333</v>
      </c>
      <c r="P1168" s="26">
        <v>65000.0</v>
      </c>
      <c r="Q1168" s="26">
        <f t="shared" si="2"/>
        <v>55000</v>
      </c>
      <c r="R1168" s="20"/>
      <c r="S1168" s="20"/>
      <c r="T1168" s="20"/>
      <c r="U1168" s="20"/>
      <c r="V1168" s="20"/>
    </row>
    <row r="1169" ht="12.75" customHeight="1">
      <c r="A1169" s="18" t="s">
        <v>187</v>
      </c>
      <c r="B1169" s="21" t="s">
        <v>10</v>
      </c>
      <c r="C1169" s="39">
        <v>470.0</v>
      </c>
      <c r="D1169" s="21" t="s">
        <v>3968</v>
      </c>
      <c r="E1169" s="21" t="s">
        <v>13</v>
      </c>
      <c r="F1169" s="20"/>
      <c r="G1169" s="20"/>
      <c r="H1169" s="20"/>
      <c r="I1169" s="20"/>
      <c r="J1169" s="21" t="s">
        <v>919</v>
      </c>
      <c r="K1169" s="21" t="s">
        <v>3969</v>
      </c>
      <c r="L1169" s="22">
        <v>125000.0</v>
      </c>
      <c r="M1169" s="36"/>
      <c r="N1169" s="24">
        <v>150000.0</v>
      </c>
      <c r="O1169" s="25">
        <f t="shared" si="275"/>
        <v>0.008333333333</v>
      </c>
      <c r="P1169" s="26">
        <v>50000.0</v>
      </c>
      <c r="Q1169" s="26">
        <f t="shared" si="2"/>
        <v>-35000</v>
      </c>
      <c r="R1169" s="20"/>
      <c r="S1169" s="20"/>
      <c r="T1169" s="20"/>
      <c r="U1169" s="20"/>
      <c r="V1169" s="20"/>
    </row>
    <row r="1170" ht="12.75" customHeight="1">
      <c r="A1170" s="18" t="s">
        <v>187</v>
      </c>
      <c r="B1170" s="21" t="s">
        <v>10</v>
      </c>
      <c r="C1170" s="39">
        <v>281.0</v>
      </c>
      <c r="D1170" s="21" t="s">
        <v>3970</v>
      </c>
      <c r="E1170" s="21" t="s">
        <v>11</v>
      </c>
      <c r="F1170" s="20"/>
      <c r="G1170" s="20"/>
      <c r="H1170" s="20"/>
      <c r="I1170" s="20"/>
      <c r="J1170" s="21" t="s">
        <v>1250</v>
      </c>
      <c r="K1170" s="21" t="s">
        <v>3971</v>
      </c>
      <c r="L1170" s="22">
        <v>125000.0</v>
      </c>
      <c r="M1170" s="36"/>
      <c r="N1170" s="24">
        <v>150000.0</v>
      </c>
      <c r="O1170" s="25">
        <f t="shared" si="275"/>
        <v>0.008333333333</v>
      </c>
      <c r="P1170" s="26">
        <v>50000.0</v>
      </c>
      <c r="Q1170" s="26">
        <f t="shared" si="2"/>
        <v>-35000</v>
      </c>
      <c r="R1170" s="20"/>
      <c r="S1170" s="20"/>
      <c r="T1170" s="20"/>
      <c r="U1170" s="20"/>
      <c r="V1170" s="20"/>
    </row>
    <row r="1171" ht="12.75" customHeight="1">
      <c r="A1171" s="33" t="s">
        <v>235</v>
      </c>
      <c r="B1171" s="21" t="s">
        <v>10</v>
      </c>
      <c r="C1171" s="39">
        <v>85.0</v>
      </c>
      <c r="D1171" s="21" t="s">
        <v>3972</v>
      </c>
      <c r="E1171" s="21" t="s">
        <v>11</v>
      </c>
      <c r="F1171" s="35"/>
      <c r="G1171" s="21"/>
      <c r="H1171" s="21"/>
      <c r="I1171" s="21"/>
      <c r="J1171" s="21" t="s">
        <v>1801</v>
      </c>
      <c r="K1171" s="21" t="s">
        <v>1388</v>
      </c>
      <c r="L1171" s="41">
        <v>125000.0</v>
      </c>
      <c r="M1171" s="20"/>
      <c r="N1171" s="24">
        <v>16000.0</v>
      </c>
      <c r="O1171" s="25">
        <f t="shared" si="275"/>
        <v>0.078125</v>
      </c>
      <c r="P1171" s="26">
        <v>109000.0</v>
      </c>
      <c r="Q1171" s="26">
        <f t="shared" si="2"/>
        <v>99000</v>
      </c>
      <c r="R1171" s="20"/>
      <c r="S1171" s="20"/>
      <c r="T1171" s="20"/>
      <c r="U1171" s="20"/>
      <c r="V1171" s="20"/>
    </row>
    <row r="1172" ht="12.75" customHeight="1">
      <c r="A1172" s="33" t="s">
        <v>187</v>
      </c>
      <c r="B1172" s="21" t="s">
        <v>10</v>
      </c>
      <c r="C1172" s="39">
        <v>227.0</v>
      </c>
      <c r="D1172" s="21" t="s">
        <v>3973</v>
      </c>
      <c r="E1172" s="21" t="s">
        <v>11</v>
      </c>
      <c r="F1172" s="35"/>
      <c r="G1172" s="21"/>
      <c r="H1172" s="21"/>
      <c r="I1172" s="21"/>
      <c r="J1172" s="21" t="s">
        <v>2879</v>
      </c>
      <c r="K1172" s="21" t="s">
        <v>3974</v>
      </c>
      <c r="L1172" s="41">
        <v>130000.0</v>
      </c>
      <c r="M1172" s="36"/>
      <c r="N1172" s="24">
        <v>150000.0</v>
      </c>
      <c r="O1172" s="25">
        <f t="shared" si="275"/>
        <v>0.008666666667</v>
      </c>
      <c r="P1172" s="26">
        <v>-20000.0</v>
      </c>
      <c r="Q1172" s="26">
        <f t="shared" si="2"/>
        <v>-30000</v>
      </c>
      <c r="R1172" s="20"/>
      <c r="S1172" s="20"/>
      <c r="T1172" s="20"/>
      <c r="U1172" s="20"/>
      <c r="V1172" s="20"/>
    </row>
    <row r="1173" ht="12.75" customHeight="1">
      <c r="A1173" s="18" t="s">
        <v>217</v>
      </c>
      <c r="B1173" s="21" t="s">
        <v>10</v>
      </c>
      <c r="C1173" s="39">
        <v>351.0</v>
      </c>
      <c r="D1173" s="21" t="s">
        <v>3975</v>
      </c>
      <c r="E1173" s="21" t="s">
        <v>11</v>
      </c>
      <c r="F1173" s="20"/>
      <c r="G1173" s="20"/>
      <c r="H1173" s="20"/>
      <c r="I1173" s="20"/>
      <c r="J1173" s="21" t="s">
        <v>3976</v>
      </c>
      <c r="K1173" s="21" t="s">
        <v>2440</v>
      </c>
      <c r="L1173" s="22">
        <v>130000.0</v>
      </c>
      <c r="M1173" s="36"/>
      <c r="N1173" s="24">
        <v>200000.0</v>
      </c>
      <c r="O1173" s="25">
        <f t="shared" si="275"/>
        <v>0.0065</v>
      </c>
      <c r="P1173" s="26">
        <v>91000.0</v>
      </c>
      <c r="Q1173" s="26">
        <f t="shared" si="2"/>
        <v>-80000</v>
      </c>
      <c r="R1173" s="20"/>
      <c r="S1173" s="20"/>
      <c r="T1173" s="20"/>
      <c r="U1173" s="20"/>
      <c r="V1173" s="20"/>
    </row>
    <row r="1174" ht="12.75" customHeight="1">
      <c r="A1174" s="17" t="s">
        <v>217</v>
      </c>
      <c r="B1174" s="18" t="s">
        <v>12</v>
      </c>
      <c r="C1174" s="19" t="s">
        <v>3977</v>
      </c>
      <c r="D1174" s="20" t="s">
        <v>3978</v>
      </c>
      <c r="E1174" s="21" t="s">
        <v>11</v>
      </c>
      <c r="F1174" s="20" t="s">
        <v>311</v>
      </c>
      <c r="G1174" s="20" t="s">
        <v>3979</v>
      </c>
      <c r="H1174" s="20" t="s">
        <v>1498</v>
      </c>
      <c r="I1174" s="20" t="s">
        <v>892</v>
      </c>
      <c r="J1174" s="20" t="s">
        <v>705</v>
      </c>
      <c r="K1174" s="20" t="s">
        <v>3980</v>
      </c>
      <c r="L1174" s="22">
        <v>130000.0</v>
      </c>
      <c r="M1174" s="28">
        <v>200000.0</v>
      </c>
      <c r="N1174" s="24">
        <v>200000.0</v>
      </c>
      <c r="O1174" s="25">
        <f t="shared" si="275"/>
        <v>0.0065</v>
      </c>
      <c r="P1174" s="26">
        <f>sum(L1174-N1174)</f>
        <v>-70000</v>
      </c>
      <c r="Q1174" s="26">
        <f t="shared" si="2"/>
        <v>-80000</v>
      </c>
      <c r="R1174" s="20"/>
      <c r="S1174" s="20"/>
      <c r="T1174" s="20"/>
      <c r="U1174" s="20"/>
      <c r="V1174" s="20"/>
    </row>
    <row r="1175" ht="12.75" customHeight="1">
      <c r="A1175" s="33" t="s">
        <v>237</v>
      </c>
      <c r="B1175" s="21" t="s">
        <v>10</v>
      </c>
      <c r="C1175" s="40">
        <v>67.0</v>
      </c>
      <c r="D1175" s="21" t="s">
        <v>3981</v>
      </c>
      <c r="E1175" s="21" t="s">
        <v>11</v>
      </c>
      <c r="F1175" s="35"/>
      <c r="G1175" s="21"/>
      <c r="H1175" s="21"/>
      <c r="I1175" s="21"/>
      <c r="J1175" s="21" t="s">
        <v>3982</v>
      </c>
      <c r="K1175" s="21" t="s">
        <v>3983</v>
      </c>
      <c r="L1175" s="41">
        <v>130000.0</v>
      </c>
      <c r="M1175" s="20"/>
      <c r="N1175" s="24">
        <v>50000.0</v>
      </c>
      <c r="O1175" s="25">
        <f t="shared" si="275"/>
        <v>0.026</v>
      </c>
      <c r="P1175" s="26">
        <v>80000.0</v>
      </c>
      <c r="Q1175" s="26">
        <f t="shared" si="2"/>
        <v>70000</v>
      </c>
      <c r="R1175" s="20"/>
      <c r="S1175" s="20"/>
      <c r="T1175" s="20"/>
      <c r="U1175" s="20"/>
      <c r="V1175" s="20"/>
    </row>
    <row r="1176" ht="12.75" customHeight="1">
      <c r="A1176" s="33" t="s">
        <v>241</v>
      </c>
      <c r="B1176" s="21" t="s">
        <v>10</v>
      </c>
      <c r="C1176" s="40">
        <v>244.0</v>
      </c>
      <c r="D1176" s="21" t="s">
        <v>3984</v>
      </c>
      <c r="E1176" s="21" t="s">
        <v>11</v>
      </c>
      <c r="F1176" s="35"/>
      <c r="G1176" s="21"/>
      <c r="H1176" s="21"/>
      <c r="I1176" s="21"/>
      <c r="J1176" s="21" t="s">
        <v>1342</v>
      </c>
      <c r="K1176" s="21" t="s">
        <v>3985</v>
      </c>
      <c r="L1176" s="41">
        <v>130000.0</v>
      </c>
      <c r="M1176" s="36"/>
      <c r="N1176" s="24">
        <v>45000.0</v>
      </c>
      <c r="O1176" s="25">
        <f t="shared" si="275"/>
        <v>0.02888888889</v>
      </c>
      <c r="P1176" s="26">
        <v>85000.0</v>
      </c>
      <c r="Q1176" s="26">
        <f t="shared" si="2"/>
        <v>75000</v>
      </c>
      <c r="R1176" s="20"/>
      <c r="S1176" s="20"/>
      <c r="T1176" s="20"/>
      <c r="U1176" s="20"/>
      <c r="V1176" s="20"/>
    </row>
    <row r="1177" ht="12.75" customHeight="1">
      <c r="A1177" s="33" t="s">
        <v>241</v>
      </c>
      <c r="B1177" s="21" t="s">
        <v>10</v>
      </c>
      <c r="C1177" s="39">
        <v>258.0</v>
      </c>
      <c r="D1177" s="21" t="s">
        <v>3986</v>
      </c>
      <c r="E1177" s="21" t="s">
        <v>11</v>
      </c>
      <c r="F1177" s="35"/>
      <c r="G1177" s="21"/>
      <c r="H1177" s="21"/>
      <c r="I1177" s="21"/>
      <c r="J1177" s="21" t="s">
        <v>1675</v>
      </c>
      <c r="K1177" s="21" t="s">
        <v>3007</v>
      </c>
      <c r="L1177" s="41">
        <v>130000.0</v>
      </c>
      <c r="M1177" s="36"/>
      <c r="N1177" s="24">
        <v>45000.0</v>
      </c>
      <c r="O1177" s="25">
        <f t="shared" si="275"/>
        <v>0.02888888889</v>
      </c>
      <c r="P1177" s="26">
        <v>85000.0</v>
      </c>
      <c r="Q1177" s="26">
        <f t="shared" si="2"/>
        <v>75000</v>
      </c>
      <c r="R1177" s="20"/>
      <c r="S1177" s="20"/>
      <c r="T1177" s="20"/>
      <c r="U1177" s="20"/>
      <c r="V1177" s="20"/>
    </row>
    <row r="1178" ht="12.75" customHeight="1">
      <c r="A1178" s="33" t="s">
        <v>127</v>
      </c>
      <c r="B1178" s="21" t="s">
        <v>10</v>
      </c>
      <c r="C1178" s="40">
        <v>245.0</v>
      </c>
      <c r="D1178" s="21" t="s">
        <v>3987</v>
      </c>
      <c r="E1178" s="21" t="s">
        <v>11</v>
      </c>
      <c r="F1178" s="35"/>
      <c r="G1178" s="21"/>
      <c r="H1178" s="21"/>
      <c r="I1178" s="21"/>
      <c r="J1178" s="21" t="s">
        <v>2694</v>
      </c>
      <c r="K1178" s="21" t="s">
        <v>3812</v>
      </c>
      <c r="L1178" s="41">
        <v>135000.0</v>
      </c>
      <c r="M1178" s="36"/>
      <c r="N1178" s="24">
        <v>22500.0</v>
      </c>
      <c r="O1178" s="25">
        <f t="shared" si="275"/>
        <v>0.06</v>
      </c>
      <c r="P1178" s="26">
        <v>123000.0</v>
      </c>
      <c r="Q1178" s="26">
        <f t="shared" si="2"/>
        <v>102500</v>
      </c>
      <c r="R1178" s="20"/>
      <c r="S1178" s="20"/>
      <c r="T1178" s="20"/>
      <c r="U1178" s="20"/>
      <c r="V1178" s="20"/>
    </row>
    <row r="1179" ht="12.75" customHeight="1">
      <c r="A1179" s="18" t="s">
        <v>165</v>
      </c>
      <c r="B1179" s="21" t="s">
        <v>10</v>
      </c>
      <c r="C1179" s="39">
        <v>393.0</v>
      </c>
      <c r="D1179" s="21" t="s">
        <v>3988</v>
      </c>
      <c r="E1179" s="21" t="s">
        <v>13</v>
      </c>
      <c r="F1179" s="20"/>
      <c r="G1179" s="20"/>
      <c r="H1179" s="20"/>
      <c r="I1179" s="20"/>
      <c r="J1179" s="21" t="s">
        <v>705</v>
      </c>
      <c r="K1179" s="21" t="s">
        <v>3925</v>
      </c>
      <c r="L1179" s="22">
        <v>135000.0</v>
      </c>
      <c r="M1179" s="36"/>
      <c r="N1179" s="26">
        <v>12500.0</v>
      </c>
      <c r="O1179" s="25">
        <f t="shared" si="275"/>
        <v>0.108</v>
      </c>
      <c r="P1179" s="26">
        <v>122500.0</v>
      </c>
      <c r="Q1179" s="26">
        <f t="shared" si="2"/>
        <v>112500</v>
      </c>
      <c r="R1179" s="20"/>
      <c r="S1179" s="20"/>
      <c r="T1179" s="20"/>
      <c r="U1179" s="20"/>
      <c r="V1179" s="20"/>
    </row>
    <row r="1180" ht="12.75" customHeight="1">
      <c r="A1180" s="18" t="s">
        <v>217</v>
      </c>
      <c r="B1180" s="21" t="s">
        <v>10</v>
      </c>
      <c r="C1180" s="39">
        <v>286.0</v>
      </c>
      <c r="D1180" s="21" t="s">
        <v>3989</v>
      </c>
      <c r="E1180" s="21" t="s">
        <v>11</v>
      </c>
      <c r="F1180" s="20"/>
      <c r="G1180" s="20"/>
      <c r="H1180" s="20"/>
      <c r="I1180" s="20"/>
      <c r="J1180" s="21" t="s">
        <v>705</v>
      </c>
      <c r="K1180" s="21" t="s">
        <v>1368</v>
      </c>
      <c r="L1180" s="22">
        <v>135000.0</v>
      </c>
      <c r="M1180" s="36"/>
      <c r="N1180" s="24">
        <v>200000.0</v>
      </c>
      <c r="O1180" s="25">
        <f t="shared" si="275"/>
        <v>0.00675</v>
      </c>
      <c r="P1180" s="26">
        <v>96000.0</v>
      </c>
      <c r="Q1180" s="26">
        <f t="shared" si="2"/>
        <v>-75000</v>
      </c>
      <c r="R1180" s="20"/>
      <c r="S1180" s="20"/>
      <c r="T1180" s="20"/>
      <c r="U1180" s="20"/>
      <c r="V1180" s="20"/>
    </row>
    <row r="1181" ht="12.75" customHeight="1">
      <c r="A1181" s="33" t="s">
        <v>225</v>
      </c>
      <c r="B1181" s="21" t="s">
        <v>10</v>
      </c>
      <c r="C1181" s="39">
        <v>186.0</v>
      </c>
      <c r="D1181" s="21" t="s">
        <v>3990</v>
      </c>
      <c r="E1181" s="21" t="s">
        <v>13</v>
      </c>
      <c r="F1181" s="35"/>
      <c r="G1181" s="21"/>
      <c r="H1181" s="21"/>
      <c r="I1181" s="21"/>
      <c r="J1181" s="21" t="s">
        <v>1279</v>
      </c>
      <c r="K1181" s="21" t="s">
        <v>3007</v>
      </c>
      <c r="L1181" s="41">
        <v>135000.0</v>
      </c>
      <c r="M1181" s="20"/>
      <c r="N1181" s="24">
        <v>27500.0</v>
      </c>
      <c r="O1181" s="25">
        <f t="shared" si="275"/>
        <v>0.04909090909</v>
      </c>
      <c r="P1181" s="26">
        <v>107500.0</v>
      </c>
      <c r="Q1181" s="26">
        <f t="shared" si="2"/>
        <v>97500</v>
      </c>
      <c r="R1181" s="20"/>
      <c r="S1181" s="20"/>
      <c r="T1181" s="20"/>
      <c r="U1181" s="20"/>
      <c r="V1181" s="20"/>
    </row>
    <row r="1182" ht="12.75" customHeight="1">
      <c r="A1182" s="18" t="s">
        <v>225</v>
      </c>
      <c r="B1182" s="21" t="s">
        <v>17</v>
      </c>
      <c r="C1182" s="21">
        <v>837.0</v>
      </c>
      <c r="D1182" s="20" t="str">
        <f>CONCATENATE(A1182," x ", G1182)</f>
        <v>Sioux Nation (USA) x Leoube (IRE)</v>
      </c>
      <c r="E1182" s="21" t="s">
        <v>11</v>
      </c>
      <c r="F1182" s="21" t="s">
        <v>717</v>
      </c>
      <c r="G1182" s="21" t="s">
        <v>3991</v>
      </c>
      <c r="H1182" s="20"/>
      <c r="I1182" s="20"/>
      <c r="J1182" s="21" t="s">
        <v>1032</v>
      </c>
      <c r="K1182" s="21" t="s">
        <v>3695</v>
      </c>
      <c r="L1182" s="37">
        <v>135000.0</v>
      </c>
      <c r="M1182" s="20"/>
      <c r="N1182" s="26">
        <f>VLOOKUP(A1182,'Sale Lots'!$A$2:$N$1084,14)</f>
        <v>27500</v>
      </c>
      <c r="O1182" s="25"/>
      <c r="P1182" s="26">
        <f>sum(L1182-N1182)</f>
        <v>107500</v>
      </c>
      <c r="Q1182" s="26">
        <f t="shared" si="2"/>
        <v>97500</v>
      </c>
      <c r="R1182" s="20"/>
      <c r="S1182" s="20"/>
      <c r="T1182" s="20"/>
      <c r="U1182" s="20"/>
      <c r="V1182" s="20"/>
    </row>
    <row r="1183" ht="12.75" customHeight="1">
      <c r="A1183" s="33" t="s">
        <v>237</v>
      </c>
      <c r="B1183" s="21" t="s">
        <v>10</v>
      </c>
      <c r="C1183" s="39">
        <v>120.0</v>
      </c>
      <c r="D1183" s="21" t="s">
        <v>3992</v>
      </c>
      <c r="E1183" s="21" t="s">
        <v>13</v>
      </c>
      <c r="F1183" s="35"/>
      <c r="G1183" s="21"/>
      <c r="H1183" s="21"/>
      <c r="I1183" s="21"/>
      <c r="J1183" s="21" t="s">
        <v>407</v>
      </c>
      <c r="K1183" s="21" t="s">
        <v>3993</v>
      </c>
      <c r="L1183" s="41">
        <v>135000.0</v>
      </c>
      <c r="M1183" s="20"/>
      <c r="N1183" s="24">
        <v>50000.0</v>
      </c>
      <c r="O1183" s="25">
        <f t="shared" ref="O1183:O1290" si="278">sum(L1183/N1183/100)</f>
        <v>0.027</v>
      </c>
      <c r="P1183" s="26">
        <v>85000.0</v>
      </c>
      <c r="Q1183" s="26">
        <f t="shared" si="2"/>
        <v>75000</v>
      </c>
      <c r="R1183" s="20"/>
      <c r="S1183" s="20"/>
      <c r="T1183" s="20"/>
      <c r="U1183" s="20"/>
      <c r="V1183" s="20"/>
    </row>
    <row r="1184" ht="12.75" customHeight="1">
      <c r="A1184" s="18" t="s">
        <v>241</v>
      </c>
      <c r="B1184" s="21" t="s">
        <v>10</v>
      </c>
      <c r="C1184" s="39">
        <v>489.0</v>
      </c>
      <c r="D1184" s="21" t="s">
        <v>3994</v>
      </c>
      <c r="E1184" s="21" t="s">
        <v>13</v>
      </c>
      <c r="F1184" s="20"/>
      <c r="G1184" s="20"/>
      <c r="H1184" s="20"/>
      <c r="I1184" s="20"/>
      <c r="J1184" s="21" t="s">
        <v>705</v>
      </c>
      <c r="K1184" s="21" t="s">
        <v>3995</v>
      </c>
      <c r="L1184" s="22">
        <v>135000.0</v>
      </c>
      <c r="M1184" s="36"/>
      <c r="N1184" s="26">
        <v>45000.0</v>
      </c>
      <c r="O1184" s="25">
        <f t="shared" si="278"/>
        <v>0.03</v>
      </c>
      <c r="P1184" s="26">
        <v>90000.0</v>
      </c>
      <c r="Q1184" s="26">
        <f t="shared" si="2"/>
        <v>80000</v>
      </c>
      <c r="R1184" s="20"/>
      <c r="S1184" s="20"/>
      <c r="T1184" s="20"/>
      <c r="U1184" s="20"/>
      <c r="V1184" s="20"/>
    </row>
    <row r="1185" ht="12.75" customHeight="1">
      <c r="A1185" s="18" t="s">
        <v>261</v>
      </c>
      <c r="B1185" s="21" t="s">
        <v>10</v>
      </c>
      <c r="C1185" s="39">
        <v>342.0</v>
      </c>
      <c r="D1185" s="21" t="s">
        <v>3996</v>
      </c>
      <c r="E1185" s="21" t="s">
        <v>11</v>
      </c>
      <c r="F1185" s="20"/>
      <c r="G1185" s="20"/>
      <c r="H1185" s="20"/>
      <c r="I1185" s="20"/>
      <c r="J1185" s="21" t="s">
        <v>1760</v>
      </c>
      <c r="K1185" s="21" t="s">
        <v>1941</v>
      </c>
      <c r="L1185" s="22">
        <v>135000.0</v>
      </c>
      <c r="M1185" s="36"/>
      <c r="N1185" s="26">
        <v>78000.0</v>
      </c>
      <c r="O1185" s="25">
        <f t="shared" si="278"/>
        <v>0.01730769231</v>
      </c>
      <c r="P1185" s="26">
        <v>57000.0</v>
      </c>
      <c r="Q1185" s="26">
        <f t="shared" si="2"/>
        <v>47000</v>
      </c>
      <c r="R1185" s="20"/>
      <c r="S1185" s="20"/>
      <c r="T1185" s="20"/>
      <c r="U1185" s="20"/>
      <c r="V1185" s="20"/>
    </row>
    <row r="1186" ht="12.75" customHeight="1">
      <c r="A1186" s="18" t="s">
        <v>43</v>
      </c>
      <c r="B1186" s="21" t="s">
        <v>10</v>
      </c>
      <c r="C1186" s="39">
        <v>369.0</v>
      </c>
      <c r="D1186" s="21" t="s">
        <v>3997</v>
      </c>
      <c r="E1186" s="21" t="s">
        <v>11</v>
      </c>
      <c r="F1186" s="20"/>
      <c r="G1186" s="20"/>
      <c r="H1186" s="20"/>
      <c r="I1186" s="20"/>
      <c r="J1186" s="21" t="s">
        <v>2635</v>
      </c>
      <c r="K1186" s="21" t="s">
        <v>3812</v>
      </c>
      <c r="L1186" s="22">
        <v>140000.0</v>
      </c>
      <c r="M1186" s="36"/>
      <c r="N1186" s="26">
        <v>60000.0</v>
      </c>
      <c r="O1186" s="25">
        <f t="shared" si="278"/>
        <v>0.02333333333</v>
      </c>
      <c r="P1186" s="26">
        <v>80000.0</v>
      </c>
      <c r="Q1186" s="26">
        <f t="shared" si="2"/>
        <v>70000</v>
      </c>
      <c r="R1186" s="20"/>
      <c r="S1186" s="20"/>
      <c r="T1186" s="20"/>
      <c r="U1186" s="20"/>
      <c r="V1186" s="20"/>
    </row>
    <row r="1187" ht="12.75" customHeight="1">
      <c r="A1187" s="18" t="s">
        <v>75</v>
      </c>
      <c r="B1187" s="21" t="s">
        <v>10</v>
      </c>
      <c r="C1187" s="39">
        <v>417.0</v>
      </c>
      <c r="D1187" s="21" t="s">
        <v>3998</v>
      </c>
      <c r="E1187" s="21" t="s">
        <v>11</v>
      </c>
      <c r="F1187" s="20"/>
      <c r="G1187" s="20"/>
      <c r="H1187" s="20"/>
      <c r="I1187" s="20"/>
      <c r="J1187" s="21" t="s">
        <v>963</v>
      </c>
      <c r="K1187" s="21" t="s">
        <v>2882</v>
      </c>
      <c r="L1187" s="22">
        <v>140000.0</v>
      </c>
      <c r="M1187" s="36"/>
      <c r="N1187" s="26">
        <v>60000.0</v>
      </c>
      <c r="O1187" s="25">
        <f t="shared" si="278"/>
        <v>0.02333333333</v>
      </c>
      <c r="P1187" s="26">
        <v>80000.0</v>
      </c>
      <c r="Q1187" s="26">
        <f t="shared" si="2"/>
        <v>70000</v>
      </c>
      <c r="R1187" s="20"/>
      <c r="S1187" s="20"/>
      <c r="T1187" s="20"/>
      <c r="U1187" s="20"/>
      <c r="V1187" s="20"/>
    </row>
    <row r="1188" ht="12.75" customHeight="1">
      <c r="A1188" s="33" t="s">
        <v>157</v>
      </c>
      <c r="B1188" s="21" t="s">
        <v>10</v>
      </c>
      <c r="C1188" s="40">
        <v>27.0</v>
      </c>
      <c r="D1188" s="21" t="s">
        <v>3999</v>
      </c>
      <c r="E1188" s="21" t="s">
        <v>13</v>
      </c>
      <c r="F1188" s="35"/>
      <c r="G1188" s="21"/>
      <c r="H1188" s="21"/>
      <c r="I1188" s="21"/>
      <c r="J1188" s="21" t="s">
        <v>2694</v>
      </c>
      <c r="K1188" s="21" t="s">
        <v>2999</v>
      </c>
      <c r="L1188" s="41">
        <v>140000.0</v>
      </c>
      <c r="M1188" s="20"/>
      <c r="N1188" s="24">
        <v>35000.0</v>
      </c>
      <c r="O1188" s="25">
        <f t="shared" si="278"/>
        <v>0.04</v>
      </c>
      <c r="P1188" s="26">
        <v>105000.0</v>
      </c>
      <c r="Q1188" s="26">
        <f t="shared" si="2"/>
        <v>95000</v>
      </c>
      <c r="R1188" s="20"/>
      <c r="S1188" s="20"/>
      <c r="T1188" s="20"/>
      <c r="U1188" s="20"/>
      <c r="V1188" s="20"/>
    </row>
    <row r="1189" ht="12.75" customHeight="1">
      <c r="A1189" s="18" t="s">
        <v>161</v>
      </c>
      <c r="B1189" s="21" t="s">
        <v>10</v>
      </c>
      <c r="C1189" s="39">
        <v>378.0</v>
      </c>
      <c r="D1189" s="21" t="s">
        <v>4000</v>
      </c>
      <c r="E1189" s="21" t="s">
        <v>13</v>
      </c>
      <c r="F1189" s="20"/>
      <c r="G1189" s="20"/>
      <c r="H1189" s="20"/>
      <c r="I1189" s="20"/>
      <c r="J1189" s="21" t="s">
        <v>454</v>
      </c>
      <c r="K1189" s="21" t="s">
        <v>3525</v>
      </c>
      <c r="L1189" s="22">
        <v>140000.0</v>
      </c>
      <c r="M1189" s="36"/>
      <c r="N1189" s="26">
        <v>125000.0</v>
      </c>
      <c r="O1189" s="25">
        <f t="shared" si="278"/>
        <v>0.0112</v>
      </c>
      <c r="P1189" s="26">
        <v>15000.0</v>
      </c>
      <c r="Q1189" s="26">
        <f t="shared" si="2"/>
        <v>5000</v>
      </c>
      <c r="R1189" s="20"/>
      <c r="S1189" s="20"/>
      <c r="T1189" s="20"/>
      <c r="U1189" s="20"/>
      <c r="V1189" s="20"/>
    </row>
    <row r="1190" ht="12.75" customHeight="1">
      <c r="A1190" s="33" t="s">
        <v>173</v>
      </c>
      <c r="B1190" s="21" t="s">
        <v>10</v>
      </c>
      <c r="C1190" s="40">
        <v>129.0</v>
      </c>
      <c r="D1190" s="21" t="s">
        <v>4001</v>
      </c>
      <c r="E1190" s="21" t="s">
        <v>13</v>
      </c>
      <c r="F1190" s="35"/>
      <c r="G1190" s="21"/>
      <c r="H1190" s="21"/>
      <c r="I1190" s="21"/>
      <c r="J1190" s="21" t="s">
        <v>1279</v>
      </c>
      <c r="K1190" s="21" t="s">
        <v>3995</v>
      </c>
      <c r="L1190" s="41">
        <v>140000.0</v>
      </c>
      <c r="M1190" s="20"/>
      <c r="N1190" s="24">
        <v>50000.0</v>
      </c>
      <c r="O1190" s="25">
        <f t="shared" si="278"/>
        <v>0.028</v>
      </c>
      <c r="P1190" s="26">
        <v>90000.0</v>
      </c>
      <c r="Q1190" s="26">
        <f t="shared" si="2"/>
        <v>80000</v>
      </c>
      <c r="R1190" s="20"/>
      <c r="S1190" s="20"/>
      <c r="T1190" s="20"/>
      <c r="U1190" s="20"/>
      <c r="V1190" s="20"/>
    </row>
    <row r="1191" ht="12.75" customHeight="1">
      <c r="A1191" s="18" t="s">
        <v>213</v>
      </c>
      <c r="B1191" s="21" t="s">
        <v>10</v>
      </c>
      <c r="C1191" s="39">
        <v>504.0</v>
      </c>
      <c r="D1191" s="21" t="s">
        <v>4002</v>
      </c>
      <c r="E1191" s="21" t="s">
        <v>11</v>
      </c>
      <c r="F1191" s="20"/>
      <c r="G1191" s="20"/>
      <c r="H1191" s="20"/>
      <c r="I1191" s="20"/>
      <c r="J1191" s="21" t="s">
        <v>1782</v>
      </c>
      <c r="K1191" s="21" t="s">
        <v>4003</v>
      </c>
      <c r="L1191" s="22">
        <v>140000.0</v>
      </c>
      <c r="M1191" s="36"/>
      <c r="N1191" s="26">
        <v>25000.0</v>
      </c>
      <c r="O1191" s="25">
        <f t="shared" si="278"/>
        <v>0.056</v>
      </c>
      <c r="P1191" s="26">
        <v>115000.0</v>
      </c>
      <c r="Q1191" s="26">
        <f t="shared" si="2"/>
        <v>105000</v>
      </c>
      <c r="R1191" s="20"/>
      <c r="S1191" s="20"/>
      <c r="T1191" s="20"/>
      <c r="U1191" s="20"/>
      <c r="V1191" s="20"/>
    </row>
    <row r="1192" ht="12.75" customHeight="1">
      <c r="A1192" s="33" t="s">
        <v>269</v>
      </c>
      <c r="B1192" s="21" t="s">
        <v>10</v>
      </c>
      <c r="C1192" s="39">
        <v>169.0</v>
      </c>
      <c r="D1192" s="21" t="s">
        <v>4004</v>
      </c>
      <c r="E1192" s="21" t="s">
        <v>11</v>
      </c>
      <c r="F1192" s="35"/>
      <c r="G1192" s="21"/>
      <c r="H1192" s="21"/>
      <c r="I1192" s="21"/>
      <c r="J1192" s="21" t="s">
        <v>1039</v>
      </c>
      <c r="K1192" s="21" t="s">
        <v>4005</v>
      </c>
      <c r="L1192" s="41">
        <v>140000.0</v>
      </c>
      <c r="M1192" s="20"/>
      <c r="N1192" s="24">
        <v>10800.0</v>
      </c>
      <c r="O1192" s="25">
        <f t="shared" si="278"/>
        <v>0.1296296296</v>
      </c>
      <c r="P1192" s="26">
        <v>129200.0</v>
      </c>
      <c r="Q1192" s="26">
        <f t="shared" si="2"/>
        <v>119200</v>
      </c>
      <c r="R1192" s="20"/>
      <c r="S1192" s="20"/>
      <c r="T1192" s="20"/>
      <c r="U1192" s="20"/>
      <c r="V1192" s="20"/>
    </row>
    <row r="1193" ht="12.75" customHeight="1">
      <c r="A1193" s="33" t="s">
        <v>55</v>
      </c>
      <c r="B1193" s="21" t="s">
        <v>10</v>
      </c>
      <c r="C1193" s="40">
        <v>248.0</v>
      </c>
      <c r="D1193" s="21" t="s">
        <v>4006</v>
      </c>
      <c r="E1193" s="21" t="s">
        <v>11</v>
      </c>
      <c r="F1193" s="35"/>
      <c r="G1193" s="21"/>
      <c r="H1193" s="21"/>
      <c r="I1193" s="21"/>
      <c r="J1193" s="21" t="s">
        <v>924</v>
      </c>
      <c r="K1193" s="21" t="s">
        <v>3059</v>
      </c>
      <c r="L1193" s="41">
        <v>145000.0</v>
      </c>
      <c r="M1193" s="36"/>
      <c r="N1193" s="24">
        <v>50000.0</v>
      </c>
      <c r="O1193" s="25">
        <f t="shared" si="278"/>
        <v>0.029</v>
      </c>
      <c r="P1193" s="26">
        <v>95000.0</v>
      </c>
      <c r="Q1193" s="26">
        <f t="shared" si="2"/>
        <v>85000</v>
      </c>
      <c r="R1193" s="20"/>
      <c r="S1193" s="20"/>
      <c r="T1193" s="20"/>
      <c r="U1193" s="20"/>
      <c r="V1193" s="20"/>
    </row>
    <row r="1194" ht="12.75" customHeight="1">
      <c r="A1194" s="18" t="s">
        <v>39</v>
      </c>
      <c r="B1194" s="21" t="s">
        <v>10</v>
      </c>
      <c r="C1194" s="39">
        <v>449.0</v>
      </c>
      <c r="D1194" s="21" t="s">
        <v>4007</v>
      </c>
      <c r="E1194" s="21" t="s">
        <v>13</v>
      </c>
      <c r="F1194" s="20"/>
      <c r="G1194" s="20"/>
      <c r="H1194" s="20"/>
      <c r="I1194" s="20"/>
      <c r="J1194" s="21" t="s">
        <v>1250</v>
      </c>
      <c r="K1194" s="21" t="s">
        <v>4008</v>
      </c>
      <c r="L1194" s="22">
        <v>150000.0</v>
      </c>
      <c r="M1194" s="36"/>
      <c r="N1194" s="26">
        <v>12000.0</v>
      </c>
      <c r="O1194" s="25">
        <f t="shared" si="278"/>
        <v>0.125</v>
      </c>
      <c r="P1194" s="26">
        <v>138000.0</v>
      </c>
      <c r="Q1194" s="26">
        <f t="shared" si="2"/>
        <v>128000</v>
      </c>
      <c r="R1194" s="20"/>
      <c r="S1194" s="20"/>
      <c r="T1194" s="20"/>
      <c r="U1194" s="20"/>
      <c r="V1194" s="20"/>
    </row>
    <row r="1195" ht="12.75" customHeight="1">
      <c r="A1195" s="33" t="s">
        <v>67</v>
      </c>
      <c r="B1195" s="21" t="s">
        <v>10</v>
      </c>
      <c r="C1195" s="39">
        <v>154.0</v>
      </c>
      <c r="D1195" s="21" t="s">
        <v>4009</v>
      </c>
      <c r="E1195" s="21" t="s">
        <v>13</v>
      </c>
      <c r="F1195" s="35"/>
      <c r="G1195" s="21"/>
      <c r="H1195" s="21"/>
      <c r="I1195" s="21"/>
      <c r="J1195" s="21" t="s">
        <v>1279</v>
      </c>
      <c r="K1195" s="21" t="s">
        <v>4010</v>
      </c>
      <c r="L1195" s="41">
        <v>150000.0</v>
      </c>
      <c r="M1195" s="20"/>
      <c r="N1195" s="24">
        <v>12500.0</v>
      </c>
      <c r="O1195" s="25">
        <f t="shared" si="278"/>
        <v>0.12</v>
      </c>
      <c r="P1195" s="26">
        <v>137500.0</v>
      </c>
      <c r="Q1195" s="26">
        <f t="shared" si="2"/>
        <v>127500</v>
      </c>
      <c r="R1195" s="20"/>
      <c r="S1195" s="20"/>
      <c r="T1195" s="20"/>
      <c r="U1195" s="20"/>
      <c r="V1195" s="20"/>
    </row>
    <row r="1196" ht="12.75" customHeight="1">
      <c r="A1196" s="33" t="s">
        <v>75</v>
      </c>
      <c r="B1196" s="21" t="s">
        <v>10</v>
      </c>
      <c r="C1196" s="40">
        <v>18.0</v>
      </c>
      <c r="D1196" s="21" t="s">
        <v>4011</v>
      </c>
      <c r="E1196" s="21" t="s">
        <v>13</v>
      </c>
      <c r="F1196" s="35"/>
      <c r="G1196" s="21"/>
      <c r="H1196" s="21"/>
      <c r="I1196" s="21"/>
      <c r="J1196" s="21" t="s">
        <v>2735</v>
      </c>
      <c r="K1196" s="21" t="s">
        <v>4012</v>
      </c>
      <c r="L1196" s="41">
        <v>150000.0</v>
      </c>
      <c r="M1196" s="20"/>
      <c r="N1196" s="24">
        <v>60000.0</v>
      </c>
      <c r="O1196" s="25">
        <f t="shared" si="278"/>
        <v>0.025</v>
      </c>
      <c r="P1196" s="26">
        <v>90000.0</v>
      </c>
      <c r="Q1196" s="26">
        <f t="shared" si="2"/>
        <v>80000</v>
      </c>
      <c r="R1196" s="20"/>
      <c r="S1196" s="20"/>
      <c r="T1196" s="20"/>
      <c r="U1196" s="20"/>
      <c r="V1196" s="20"/>
    </row>
    <row r="1197" ht="12.75" customHeight="1">
      <c r="A1197" s="18" t="s">
        <v>161</v>
      </c>
      <c r="B1197" s="21" t="s">
        <v>10</v>
      </c>
      <c r="C1197" s="39">
        <v>367.0</v>
      </c>
      <c r="D1197" s="21" t="s">
        <v>4013</v>
      </c>
      <c r="E1197" s="21" t="s">
        <v>11</v>
      </c>
      <c r="F1197" s="20"/>
      <c r="G1197" s="20"/>
      <c r="H1197" s="20"/>
      <c r="I1197" s="20"/>
      <c r="J1197" s="21" t="s">
        <v>454</v>
      </c>
      <c r="K1197" s="21" t="s">
        <v>3463</v>
      </c>
      <c r="L1197" s="22">
        <v>150000.0</v>
      </c>
      <c r="M1197" s="36"/>
      <c r="N1197" s="26">
        <v>125000.0</v>
      </c>
      <c r="O1197" s="25">
        <f t="shared" si="278"/>
        <v>0.012</v>
      </c>
      <c r="P1197" s="26">
        <v>25000.0</v>
      </c>
      <c r="Q1197" s="26">
        <f t="shared" si="2"/>
        <v>15000</v>
      </c>
      <c r="R1197" s="20"/>
      <c r="S1197" s="20"/>
      <c r="T1197" s="20"/>
      <c r="U1197" s="20"/>
      <c r="V1197" s="20"/>
    </row>
    <row r="1198" ht="12.75" customHeight="1">
      <c r="A1198" s="18" t="s">
        <v>161</v>
      </c>
      <c r="B1198" s="21" t="s">
        <v>10</v>
      </c>
      <c r="C1198" s="39">
        <v>394.0</v>
      </c>
      <c r="D1198" s="21" t="s">
        <v>4014</v>
      </c>
      <c r="E1198" s="21" t="s">
        <v>13</v>
      </c>
      <c r="F1198" s="20"/>
      <c r="G1198" s="20"/>
      <c r="H1198" s="20"/>
      <c r="I1198" s="20"/>
      <c r="J1198" s="21" t="s">
        <v>1564</v>
      </c>
      <c r="K1198" s="21" t="s">
        <v>4015</v>
      </c>
      <c r="L1198" s="22">
        <v>150000.0</v>
      </c>
      <c r="M1198" s="36"/>
      <c r="N1198" s="26">
        <v>125000.0</v>
      </c>
      <c r="O1198" s="25">
        <f t="shared" si="278"/>
        <v>0.012</v>
      </c>
      <c r="P1198" s="26">
        <v>25000.0</v>
      </c>
      <c r="Q1198" s="26">
        <f t="shared" si="2"/>
        <v>15000</v>
      </c>
      <c r="R1198" s="20"/>
      <c r="S1198" s="20"/>
      <c r="T1198" s="20"/>
      <c r="U1198" s="20"/>
      <c r="V1198" s="20"/>
    </row>
    <row r="1199" ht="12.75" customHeight="1">
      <c r="A1199" s="18" t="s">
        <v>165</v>
      </c>
      <c r="B1199" s="21" t="s">
        <v>10</v>
      </c>
      <c r="C1199" s="39">
        <v>427.0</v>
      </c>
      <c r="D1199" s="21" t="s">
        <v>4016</v>
      </c>
      <c r="E1199" s="21" t="s">
        <v>11</v>
      </c>
      <c r="F1199" s="20"/>
      <c r="G1199" s="20"/>
      <c r="H1199" s="20"/>
      <c r="I1199" s="20"/>
      <c r="J1199" s="21" t="s">
        <v>924</v>
      </c>
      <c r="K1199" s="21" t="s">
        <v>3907</v>
      </c>
      <c r="L1199" s="22">
        <v>150000.0</v>
      </c>
      <c r="M1199" s="36"/>
      <c r="N1199" s="26">
        <v>12500.0</v>
      </c>
      <c r="O1199" s="25">
        <f t="shared" si="278"/>
        <v>0.12</v>
      </c>
      <c r="P1199" s="26">
        <v>137500.0</v>
      </c>
      <c r="Q1199" s="26">
        <f t="shared" si="2"/>
        <v>127500</v>
      </c>
      <c r="R1199" s="20"/>
      <c r="S1199" s="20"/>
      <c r="T1199" s="20"/>
      <c r="U1199" s="20"/>
      <c r="V1199" s="20"/>
    </row>
    <row r="1200" ht="12.75" customHeight="1">
      <c r="A1200" s="18" t="s">
        <v>181</v>
      </c>
      <c r="B1200" s="21" t="s">
        <v>10</v>
      </c>
      <c r="C1200" s="39">
        <v>285.0</v>
      </c>
      <c r="D1200" s="21" t="s">
        <v>4017</v>
      </c>
      <c r="E1200" s="21" t="s">
        <v>11</v>
      </c>
      <c r="F1200" s="20"/>
      <c r="G1200" s="20"/>
      <c r="H1200" s="20"/>
      <c r="I1200" s="20"/>
      <c r="J1200" s="21" t="s">
        <v>1564</v>
      </c>
      <c r="K1200" s="21" t="s">
        <v>3525</v>
      </c>
      <c r="L1200" s="22">
        <v>150000.0</v>
      </c>
      <c r="M1200" s="36"/>
      <c r="N1200" s="26">
        <v>75000.0</v>
      </c>
      <c r="O1200" s="25">
        <f t="shared" si="278"/>
        <v>0.02</v>
      </c>
      <c r="P1200" s="26">
        <v>75000.0</v>
      </c>
      <c r="Q1200" s="26">
        <f t="shared" si="2"/>
        <v>65000</v>
      </c>
      <c r="R1200" s="20"/>
      <c r="S1200" s="20"/>
      <c r="T1200" s="20"/>
      <c r="U1200" s="20"/>
      <c r="V1200" s="20"/>
    </row>
    <row r="1201" ht="12.75" customHeight="1">
      <c r="A1201" s="33" t="s">
        <v>187</v>
      </c>
      <c r="B1201" s="21" t="s">
        <v>10</v>
      </c>
      <c r="C1201" s="39">
        <v>194.0</v>
      </c>
      <c r="D1201" s="21" t="s">
        <v>4018</v>
      </c>
      <c r="E1201" s="21" t="s">
        <v>11</v>
      </c>
      <c r="F1201" s="35"/>
      <c r="G1201" s="21"/>
      <c r="H1201" s="21"/>
      <c r="I1201" s="21"/>
      <c r="J1201" s="21" t="s">
        <v>2735</v>
      </c>
      <c r="K1201" s="21" t="s">
        <v>3826</v>
      </c>
      <c r="L1201" s="41">
        <v>150000.0</v>
      </c>
      <c r="M1201" s="20"/>
      <c r="N1201" s="24">
        <v>150000.0</v>
      </c>
      <c r="O1201" s="25">
        <f t="shared" si="278"/>
        <v>0.01</v>
      </c>
      <c r="P1201" s="26">
        <v>0.0</v>
      </c>
      <c r="Q1201" s="26">
        <f t="shared" si="2"/>
        <v>-10000</v>
      </c>
      <c r="R1201" s="20"/>
      <c r="S1201" s="20"/>
      <c r="T1201" s="20"/>
      <c r="U1201" s="20"/>
      <c r="V1201" s="20"/>
    </row>
    <row r="1202" ht="12.75" customHeight="1">
      <c r="A1202" s="33" t="s">
        <v>215</v>
      </c>
      <c r="B1202" s="21" t="s">
        <v>10</v>
      </c>
      <c r="C1202" s="40">
        <v>159.0</v>
      </c>
      <c r="D1202" s="21" t="s">
        <v>4019</v>
      </c>
      <c r="E1202" s="21" t="s">
        <v>11</v>
      </c>
      <c r="F1202" s="35"/>
      <c r="G1202" s="21"/>
      <c r="H1202" s="21"/>
      <c r="I1202" s="21"/>
      <c r="J1202" s="21" t="s">
        <v>454</v>
      </c>
      <c r="K1202" s="21" t="s">
        <v>3682</v>
      </c>
      <c r="L1202" s="41">
        <v>150000.0</v>
      </c>
      <c r="M1202" s="20"/>
      <c r="N1202" s="24">
        <v>39000.0</v>
      </c>
      <c r="O1202" s="25">
        <f t="shared" si="278"/>
        <v>0.03846153846</v>
      </c>
      <c r="P1202" s="26">
        <v>111000.0</v>
      </c>
      <c r="Q1202" s="26">
        <f t="shared" si="2"/>
        <v>101000</v>
      </c>
      <c r="R1202" s="20"/>
      <c r="S1202" s="20"/>
      <c r="T1202" s="20"/>
      <c r="U1202" s="20"/>
      <c r="V1202" s="20"/>
    </row>
    <row r="1203" ht="12.75" customHeight="1">
      <c r="A1203" s="18" t="s">
        <v>241</v>
      </c>
      <c r="B1203" s="21" t="s">
        <v>10</v>
      </c>
      <c r="C1203" s="39">
        <v>358.0</v>
      </c>
      <c r="D1203" s="21" t="s">
        <v>4020</v>
      </c>
      <c r="E1203" s="21" t="s">
        <v>11</v>
      </c>
      <c r="F1203" s="20"/>
      <c r="G1203" s="20"/>
      <c r="H1203" s="20"/>
      <c r="I1203" s="20"/>
      <c r="J1203" s="21" t="s">
        <v>1129</v>
      </c>
      <c r="K1203" s="21" t="s">
        <v>4021</v>
      </c>
      <c r="L1203" s="22">
        <v>150000.0</v>
      </c>
      <c r="M1203" s="36"/>
      <c r="N1203" s="26">
        <v>45000.0</v>
      </c>
      <c r="O1203" s="25">
        <f t="shared" si="278"/>
        <v>0.03333333333</v>
      </c>
      <c r="P1203" s="26">
        <v>105000.0</v>
      </c>
      <c r="Q1203" s="26">
        <f t="shared" si="2"/>
        <v>95000</v>
      </c>
      <c r="R1203" s="20"/>
      <c r="S1203" s="20"/>
      <c r="T1203" s="20"/>
      <c r="U1203" s="20"/>
      <c r="V1203" s="20"/>
    </row>
    <row r="1204" ht="12.75" customHeight="1">
      <c r="A1204" s="18" t="s">
        <v>189</v>
      </c>
      <c r="B1204" s="21" t="s">
        <v>10</v>
      </c>
      <c r="C1204" s="39">
        <v>440.0</v>
      </c>
      <c r="D1204" s="21" t="s">
        <v>4022</v>
      </c>
      <c r="E1204" s="21" t="s">
        <v>13</v>
      </c>
      <c r="F1204" s="20"/>
      <c r="G1204" s="20"/>
      <c r="H1204" s="20"/>
      <c r="I1204" s="20"/>
      <c r="J1204" s="21" t="s">
        <v>793</v>
      </c>
      <c r="K1204" s="21" t="s">
        <v>1388</v>
      </c>
      <c r="L1204" s="22">
        <v>155000.0</v>
      </c>
      <c r="M1204" s="36"/>
      <c r="N1204" s="24">
        <v>18000.0</v>
      </c>
      <c r="O1204" s="25">
        <f t="shared" si="278"/>
        <v>0.08611111111</v>
      </c>
      <c r="P1204" s="26">
        <v>80000.0</v>
      </c>
      <c r="Q1204" s="26">
        <f t="shared" si="2"/>
        <v>127000</v>
      </c>
      <c r="R1204" s="20"/>
      <c r="S1204" s="20"/>
      <c r="T1204" s="20"/>
      <c r="U1204" s="20"/>
      <c r="V1204" s="20"/>
    </row>
    <row r="1205" ht="12.75" customHeight="1">
      <c r="A1205" s="18" t="s">
        <v>217</v>
      </c>
      <c r="B1205" s="21" t="s">
        <v>10</v>
      </c>
      <c r="C1205" s="39">
        <v>473.0</v>
      </c>
      <c r="D1205" s="21" t="s">
        <v>4023</v>
      </c>
      <c r="E1205" s="21" t="s">
        <v>13</v>
      </c>
      <c r="F1205" s="20"/>
      <c r="G1205" s="20"/>
      <c r="H1205" s="20"/>
      <c r="I1205" s="20"/>
      <c r="J1205" s="21" t="s">
        <v>4024</v>
      </c>
      <c r="K1205" s="21" t="s">
        <v>4025</v>
      </c>
      <c r="L1205" s="22">
        <v>155000.0</v>
      </c>
      <c r="M1205" s="36"/>
      <c r="N1205" s="24">
        <v>200000.0</v>
      </c>
      <c r="O1205" s="25">
        <f t="shared" si="278"/>
        <v>0.00775</v>
      </c>
      <c r="P1205" s="26">
        <v>116000.0</v>
      </c>
      <c r="Q1205" s="26">
        <f t="shared" si="2"/>
        <v>-55000</v>
      </c>
      <c r="R1205" s="20"/>
      <c r="S1205" s="20"/>
      <c r="T1205" s="20"/>
      <c r="U1205" s="20"/>
      <c r="V1205" s="20"/>
    </row>
    <row r="1206" ht="12.75" customHeight="1">
      <c r="A1206" s="18" t="s">
        <v>245</v>
      </c>
      <c r="B1206" s="21" t="s">
        <v>10</v>
      </c>
      <c r="C1206" s="39">
        <v>411.0</v>
      </c>
      <c r="D1206" s="21" t="s">
        <v>4026</v>
      </c>
      <c r="E1206" s="21" t="s">
        <v>11</v>
      </c>
      <c r="F1206" s="20"/>
      <c r="G1206" s="20"/>
      <c r="H1206" s="20"/>
      <c r="I1206" s="20"/>
      <c r="J1206" s="21" t="s">
        <v>1279</v>
      </c>
      <c r="K1206" s="21" t="s">
        <v>3959</v>
      </c>
      <c r="L1206" s="22">
        <v>155000.0</v>
      </c>
      <c r="M1206" s="36"/>
      <c r="N1206" s="26">
        <v>12500.0</v>
      </c>
      <c r="O1206" s="25">
        <f t="shared" si="278"/>
        <v>0.124</v>
      </c>
      <c r="P1206" s="26">
        <v>142500.0</v>
      </c>
      <c r="Q1206" s="26">
        <f t="shared" si="2"/>
        <v>132500</v>
      </c>
      <c r="R1206" s="20"/>
      <c r="S1206" s="20"/>
      <c r="T1206" s="20"/>
      <c r="U1206" s="20"/>
      <c r="V1206" s="20"/>
    </row>
    <row r="1207" ht="12.75" customHeight="1">
      <c r="A1207" s="18" t="s">
        <v>43</v>
      </c>
      <c r="B1207" s="21" t="s">
        <v>10</v>
      </c>
      <c r="C1207" s="39">
        <v>332.0</v>
      </c>
      <c r="D1207" s="21" t="s">
        <v>4027</v>
      </c>
      <c r="E1207" s="21" t="s">
        <v>13</v>
      </c>
      <c r="F1207" s="20"/>
      <c r="G1207" s="20"/>
      <c r="H1207" s="20"/>
      <c r="I1207" s="20"/>
      <c r="J1207" s="21" t="s">
        <v>407</v>
      </c>
      <c r="K1207" s="21" t="s">
        <v>1388</v>
      </c>
      <c r="L1207" s="22">
        <v>160000.0</v>
      </c>
      <c r="M1207" s="36"/>
      <c r="N1207" s="26">
        <v>60000.0</v>
      </c>
      <c r="O1207" s="25">
        <f t="shared" si="278"/>
        <v>0.02666666667</v>
      </c>
      <c r="P1207" s="26">
        <v>100000.0</v>
      </c>
      <c r="Q1207" s="26">
        <f t="shared" si="2"/>
        <v>90000</v>
      </c>
      <c r="R1207" s="20"/>
      <c r="S1207" s="20"/>
      <c r="T1207" s="20"/>
      <c r="U1207" s="20"/>
      <c r="V1207" s="20"/>
    </row>
    <row r="1208" ht="12.75" customHeight="1">
      <c r="A1208" s="33" t="s">
        <v>183</v>
      </c>
      <c r="B1208" s="21" t="s">
        <v>10</v>
      </c>
      <c r="C1208" s="48">
        <v>15.0</v>
      </c>
      <c r="D1208" s="21" t="s">
        <v>4028</v>
      </c>
      <c r="E1208" s="21" t="s">
        <v>13</v>
      </c>
      <c r="F1208" s="35"/>
      <c r="G1208" s="21"/>
      <c r="H1208" s="21"/>
      <c r="I1208" s="21"/>
      <c r="J1208" s="21" t="s">
        <v>454</v>
      </c>
      <c r="K1208" s="21" t="s">
        <v>2772</v>
      </c>
      <c r="L1208" s="49">
        <v>160000.0</v>
      </c>
      <c r="M1208" s="20"/>
      <c r="N1208" s="24">
        <v>75000.0</v>
      </c>
      <c r="O1208" s="25">
        <f t="shared" si="278"/>
        <v>0.02133333333</v>
      </c>
      <c r="P1208" s="26">
        <v>85000.0</v>
      </c>
      <c r="Q1208" s="26">
        <f t="shared" si="2"/>
        <v>75000</v>
      </c>
      <c r="R1208" s="20"/>
      <c r="S1208" s="20"/>
      <c r="T1208" s="20"/>
      <c r="U1208" s="20"/>
      <c r="V1208" s="20"/>
    </row>
    <row r="1209" ht="12.75" customHeight="1">
      <c r="A1209" s="33" t="s">
        <v>217</v>
      </c>
      <c r="B1209" s="21" t="s">
        <v>10</v>
      </c>
      <c r="C1209" s="39">
        <v>40.0</v>
      </c>
      <c r="D1209" s="21" t="s">
        <v>4029</v>
      </c>
      <c r="E1209" s="21" t="s">
        <v>13</v>
      </c>
      <c r="F1209" s="35"/>
      <c r="G1209" s="21"/>
      <c r="H1209" s="21"/>
      <c r="I1209" s="21"/>
      <c r="J1209" s="21" t="s">
        <v>2234</v>
      </c>
      <c r="K1209" s="21" t="s">
        <v>3750</v>
      </c>
      <c r="L1209" s="41">
        <v>160000.0</v>
      </c>
      <c r="M1209" s="20"/>
      <c r="N1209" s="24">
        <v>200000.0</v>
      </c>
      <c r="O1209" s="25">
        <f t="shared" si="278"/>
        <v>0.008</v>
      </c>
      <c r="P1209" s="26">
        <v>-40000.0</v>
      </c>
      <c r="Q1209" s="26">
        <f t="shared" si="2"/>
        <v>-50000</v>
      </c>
      <c r="R1209" s="20"/>
      <c r="S1209" s="20"/>
      <c r="T1209" s="20"/>
      <c r="U1209" s="20"/>
      <c r="V1209" s="20"/>
    </row>
    <row r="1210" ht="12.75" customHeight="1">
      <c r="A1210" s="33" t="s">
        <v>235</v>
      </c>
      <c r="B1210" s="21" t="s">
        <v>10</v>
      </c>
      <c r="C1210" s="39">
        <v>220.0</v>
      </c>
      <c r="D1210" s="21" t="s">
        <v>4030</v>
      </c>
      <c r="E1210" s="21" t="s">
        <v>11</v>
      </c>
      <c r="F1210" s="35"/>
      <c r="G1210" s="21"/>
      <c r="H1210" s="21"/>
      <c r="I1210" s="21"/>
      <c r="J1210" s="21" t="s">
        <v>2699</v>
      </c>
      <c r="K1210" s="21" t="s">
        <v>4031</v>
      </c>
      <c r="L1210" s="41">
        <v>160000.0</v>
      </c>
      <c r="M1210" s="36"/>
      <c r="N1210" s="24">
        <v>16000.0</v>
      </c>
      <c r="O1210" s="25">
        <f t="shared" si="278"/>
        <v>0.1</v>
      </c>
      <c r="P1210" s="26">
        <v>144000.0</v>
      </c>
      <c r="Q1210" s="26">
        <f t="shared" si="2"/>
        <v>134000</v>
      </c>
      <c r="R1210" s="20"/>
      <c r="S1210" s="20"/>
      <c r="T1210" s="20"/>
      <c r="U1210" s="20"/>
      <c r="V1210" s="20"/>
    </row>
    <row r="1211" ht="12.75" customHeight="1">
      <c r="A1211" s="33" t="s">
        <v>249</v>
      </c>
      <c r="B1211" s="21" t="s">
        <v>10</v>
      </c>
      <c r="C1211" s="39">
        <v>184.0</v>
      </c>
      <c r="D1211" s="21" t="s">
        <v>4032</v>
      </c>
      <c r="E1211" s="21" t="s">
        <v>11</v>
      </c>
      <c r="F1211" s="35"/>
      <c r="G1211" s="21"/>
      <c r="H1211" s="21"/>
      <c r="I1211" s="21"/>
      <c r="J1211" s="21" t="s">
        <v>3513</v>
      </c>
      <c r="K1211" s="21" t="s">
        <v>3812</v>
      </c>
      <c r="L1211" s="41">
        <v>160000.0</v>
      </c>
      <c r="M1211" s="20"/>
      <c r="N1211" s="24">
        <v>17500.0</v>
      </c>
      <c r="O1211" s="25">
        <f t="shared" si="278"/>
        <v>0.09142857143</v>
      </c>
      <c r="P1211" s="26">
        <v>142500.0</v>
      </c>
      <c r="Q1211" s="26">
        <f t="shared" si="2"/>
        <v>132500</v>
      </c>
      <c r="R1211" s="20"/>
      <c r="S1211" s="20"/>
      <c r="T1211" s="20"/>
      <c r="U1211" s="20"/>
      <c r="V1211" s="20"/>
    </row>
    <row r="1212" ht="12.75" customHeight="1">
      <c r="A1212" s="33" t="s">
        <v>29</v>
      </c>
      <c r="B1212" s="21" t="s">
        <v>10</v>
      </c>
      <c r="C1212" s="39">
        <v>180.0</v>
      </c>
      <c r="D1212" s="21" t="s">
        <v>4033</v>
      </c>
      <c r="E1212" s="21" t="s">
        <v>13</v>
      </c>
      <c r="F1212" s="35"/>
      <c r="G1212" s="21"/>
      <c r="H1212" s="21"/>
      <c r="I1212" s="21"/>
      <c r="J1212" s="21" t="s">
        <v>2234</v>
      </c>
      <c r="K1212" s="21" t="s">
        <v>4034</v>
      </c>
      <c r="L1212" s="41">
        <v>165000.0</v>
      </c>
      <c r="M1212" s="20"/>
      <c r="N1212" s="24">
        <v>15000.0</v>
      </c>
      <c r="O1212" s="25">
        <f t="shared" si="278"/>
        <v>0.11</v>
      </c>
      <c r="P1212" s="26">
        <v>150000.0</v>
      </c>
      <c r="Q1212" s="26">
        <f t="shared" si="2"/>
        <v>140000</v>
      </c>
      <c r="R1212" s="20"/>
      <c r="S1212" s="20"/>
      <c r="T1212" s="20"/>
      <c r="U1212" s="20"/>
      <c r="V1212" s="20"/>
    </row>
    <row r="1213" ht="12.75" customHeight="1">
      <c r="A1213" s="33" t="s">
        <v>155</v>
      </c>
      <c r="B1213" s="21" t="s">
        <v>10</v>
      </c>
      <c r="C1213" s="39">
        <v>57.0</v>
      </c>
      <c r="D1213" s="21" t="s">
        <v>4035</v>
      </c>
      <c r="E1213" s="21" t="s">
        <v>11</v>
      </c>
      <c r="F1213" s="35"/>
      <c r="G1213" s="21"/>
      <c r="H1213" s="21"/>
      <c r="I1213" s="21"/>
      <c r="J1213" s="21" t="s">
        <v>3639</v>
      </c>
      <c r="K1213" s="21" t="s">
        <v>3765</v>
      </c>
      <c r="L1213" s="41">
        <v>165000.0</v>
      </c>
      <c r="M1213" s="20"/>
      <c r="N1213" s="24">
        <v>15000.0</v>
      </c>
      <c r="O1213" s="25">
        <f t="shared" si="278"/>
        <v>0.11</v>
      </c>
      <c r="P1213" s="26">
        <v>150000.0</v>
      </c>
      <c r="Q1213" s="26">
        <f t="shared" si="2"/>
        <v>140000</v>
      </c>
      <c r="R1213" s="20"/>
      <c r="S1213" s="20"/>
      <c r="T1213" s="20"/>
      <c r="U1213" s="20"/>
      <c r="V1213" s="20"/>
    </row>
    <row r="1214" ht="12.75" customHeight="1">
      <c r="A1214" s="33" t="s">
        <v>187</v>
      </c>
      <c r="B1214" s="21" t="s">
        <v>10</v>
      </c>
      <c r="C1214" s="39">
        <v>63.0</v>
      </c>
      <c r="D1214" s="21" t="s">
        <v>4036</v>
      </c>
      <c r="E1214" s="21" t="s">
        <v>11</v>
      </c>
      <c r="F1214" s="35"/>
      <c r="G1214" s="21"/>
      <c r="H1214" s="21"/>
      <c r="I1214" s="21"/>
      <c r="J1214" s="21" t="s">
        <v>407</v>
      </c>
      <c r="K1214" s="21" t="s">
        <v>3059</v>
      </c>
      <c r="L1214" s="41">
        <v>165000.0</v>
      </c>
      <c r="M1214" s="20"/>
      <c r="N1214" s="24">
        <v>150000.0</v>
      </c>
      <c r="O1214" s="25">
        <f t="shared" si="278"/>
        <v>0.011</v>
      </c>
      <c r="P1214" s="26">
        <v>15000.0</v>
      </c>
      <c r="Q1214" s="26">
        <f t="shared" si="2"/>
        <v>5000</v>
      </c>
      <c r="R1214" s="20"/>
      <c r="S1214" s="20"/>
      <c r="T1214" s="20"/>
      <c r="U1214" s="20"/>
      <c r="V1214" s="20"/>
    </row>
    <row r="1215" ht="12.75" customHeight="1">
      <c r="A1215" s="18" t="s">
        <v>55</v>
      </c>
      <c r="B1215" s="21" t="s">
        <v>10</v>
      </c>
      <c r="C1215" s="39">
        <v>337.0</v>
      </c>
      <c r="D1215" s="21" t="s">
        <v>4037</v>
      </c>
      <c r="E1215" s="21" t="s">
        <v>13</v>
      </c>
      <c r="F1215" s="20"/>
      <c r="G1215" s="20"/>
      <c r="H1215" s="20"/>
      <c r="I1215" s="20"/>
      <c r="J1215" s="21" t="s">
        <v>1548</v>
      </c>
      <c r="K1215" s="21" t="s">
        <v>4038</v>
      </c>
      <c r="L1215" s="22">
        <v>170000.0</v>
      </c>
      <c r="M1215" s="36"/>
      <c r="N1215" s="24">
        <v>50000.0</v>
      </c>
      <c r="O1215" s="25">
        <f t="shared" si="278"/>
        <v>0.034</v>
      </c>
      <c r="P1215" s="26">
        <v>157500.0</v>
      </c>
      <c r="Q1215" s="26">
        <f t="shared" si="2"/>
        <v>110000</v>
      </c>
      <c r="R1215" s="20"/>
      <c r="S1215" s="20"/>
      <c r="T1215" s="20"/>
      <c r="U1215" s="20"/>
      <c r="V1215" s="20"/>
    </row>
    <row r="1216" ht="12.75" customHeight="1">
      <c r="A1216" s="33" t="s">
        <v>141</v>
      </c>
      <c r="B1216" s="21" t="s">
        <v>10</v>
      </c>
      <c r="C1216" s="39">
        <v>235.0</v>
      </c>
      <c r="D1216" s="21" t="s">
        <v>4039</v>
      </c>
      <c r="E1216" s="21" t="s">
        <v>11</v>
      </c>
      <c r="F1216" s="35"/>
      <c r="G1216" s="21"/>
      <c r="H1216" s="21"/>
      <c r="I1216" s="21"/>
      <c r="J1216" s="21" t="s">
        <v>757</v>
      </c>
      <c r="K1216" s="21" t="s">
        <v>4040</v>
      </c>
      <c r="L1216" s="41">
        <v>170000.0</v>
      </c>
      <c r="M1216" s="36"/>
      <c r="N1216" s="46">
        <v>60000.0</v>
      </c>
      <c r="O1216" s="25">
        <f t="shared" si="278"/>
        <v>0.02833333333</v>
      </c>
      <c r="P1216" s="26">
        <v>150000.0</v>
      </c>
      <c r="Q1216" s="26">
        <f t="shared" si="2"/>
        <v>100000</v>
      </c>
      <c r="R1216" s="20"/>
      <c r="S1216" s="20"/>
      <c r="T1216" s="20"/>
      <c r="U1216" s="20"/>
      <c r="V1216" s="20"/>
    </row>
    <row r="1217" ht="12.75" customHeight="1">
      <c r="A1217" s="18" t="s">
        <v>213</v>
      </c>
      <c r="B1217" s="21" t="s">
        <v>10</v>
      </c>
      <c r="C1217" s="39">
        <v>457.0</v>
      </c>
      <c r="D1217" s="21" t="s">
        <v>4041</v>
      </c>
      <c r="E1217" s="21" t="s">
        <v>11</v>
      </c>
      <c r="F1217" s="20"/>
      <c r="G1217" s="20"/>
      <c r="H1217" s="20"/>
      <c r="I1217" s="20"/>
      <c r="J1217" s="21" t="s">
        <v>2234</v>
      </c>
      <c r="K1217" s="21" t="s">
        <v>2034</v>
      </c>
      <c r="L1217" s="22">
        <v>170000.0</v>
      </c>
      <c r="M1217" s="36"/>
      <c r="N1217" s="26">
        <v>25000.0</v>
      </c>
      <c r="O1217" s="25">
        <f t="shared" si="278"/>
        <v>0.068</v>
      </c>
      <c r="P1217" s="26">
        <v>145000.0</v>
      </c>
      <c r="Q1217" s="26">
        <f t="shared" si="2"/>
        <v>135000</v>
      </c>
      <c r="R1217" s="20"/>
      <c r="S1217" s="20"/>
      <c r="T1217" s="20"/>
      <c r="U1217" s="20"/>
      <c r="V1217" s="20"/>
    </row>
    <row r="1218" ht="12.75" customHeight="1">
      <c r="A1218" s="33" t="s">
        <v>163</v>
      </c>
      <c r="B1218" s="21" t="s">
        <v>10</v>
      </c>
      <c r="C1218" s="39">
        <v>259.0</v>
      </c>
      <c r="D1218" s="21" t="s">
        <v>4042</v>
      </c>
      <c r="E1218" s="21" t="s">
        <v>13</v>
      </c>
      <c r="F1218" s="35"/>
      <c r="G1218" s="21"/>
      <c r="H1218" s="21"/>
      <c r="I1218" s="21"/>
      <c r="J1218" s="21" t="s">
        <v>771</v>
      </c>
      <c r="K1218" s="21" t="s">
        <v>3007</v>
      </c>
      <c r="L1218" s="41">
        <v>175000.0</v>
      </c>
      <c r="M1218" s="36"/>
      <c r="N1218" s="24">
        <v>10200.0</v>
      </c>
      <c r="O1218" s="25">
        <f t="shared" si="278"/>
        <v>0.1715686275</v>
      </c>
      <c r="P1218" s="26">
        <v>164800.0</v>
      </c>
      <c r="Q1218" s="26">
        <f t="shared" si="2"/>
        <v>154800</v>
      </c>
      <c r="R1218" s="20"/>
      <c r="S1218" s="20"/>
      <c r="T1218" s="20"/>
      <c r="U1218" s="20"/>
      <c r="V1218" s="20"/>
    </row>
    <row r="1219" ht="12.75" customHeight="1">
      <c r="A1219" s="33" t="s">
        <v>16</v>
      </c>
      <c r="B1219" s="21" t="s">
        <v>10</v>
      </c>
      <c r="C1219" s="40">
        <v>172.0</v>
      </c>
      <c r="D1219" s="21" t="s">
        <v>4043</v>
      </c>
      <c r="E1219" s="21" t="s">
        <v>11</v>
      </c>
      <c r="F1219" s="35"/>
      <c r="G1219" s="21"/>
      <c r="H1219" s="21"/>
      <c r="I1219" s="21"/>
      <c r="J1219" s="21" t="s">
        <v>1279</v>
      </c>
      <c r="K1219" s="21" t="s">
        <v>4044</v>
      </c>
      <c r="L1219" s="41">
        <v>180000.0</v>
      </c>
      <c r="M1219" s="20"/>
      <c r="N1219" s="26">
        <v>25000.0</v>
      </c>
      <c r="O1219" s="25">
        <f t="shared" si="278"/>
        <v>0.072</v>
      </c>
      <c r="P1219" s="26">
        <v>175000.0</v>
      </c>
      <c r="Q1219" s="26">
        <f t="shared" si="2"/>
        <v>145000</v>
      </c>
      <c r="R1219" s="20"/>
      <c r="S1219" s="20"/>
      <c r="T1219" s="20"/>
      <c r="U1219" s="20"/>
      <c r="V1219" s="20"/>
    </row>
    <row r="1220" ht="12.75" customHeight="1">
      <c r="A1220" s="33" t="s">
        <v>161</v>
      </c>
      <c r="B1220" s="21" t="s">
        <v>10</v>
      </c>
      <c r="C1220" s="39">
        <v>142.0</v>
      </c>
      <c r="D1220" s="21" t="s">
        <v>4045</v>
      </c>
      <c r="E1220" s="21" t="s">
        <v>13</v>
      </c>
      <c r="F1220" s="35"/>
      <c r="G1220" s="21"/>
      <c r="H1220" s="21"/>
      <c r="I1220" s="21"/>
      <c r="J1220" s="21" t="s">
        <v>2234</v>
      </c>
      <c r="K1220" s="21" t="s">
        <v>4046</v>
      </c>
      <c r="L1220" s="41">
        <v>180000.0</v>
      </c>
      <c r="M1220" s="20"/>
      <c r="N1220" s="24">
        <v>125000.0</v>
      </c>
      <c r="O1220" s="25">
        <f t="shared" si="278"/>
        <v>0.0144</v>
      </c>
      <c r="P1220" s="26">
        <v>55000.0</v>
      </c>
      <c r="Q1220" s="26">
        <f t="shared" si="2"/>
        <v>45000</v>
      </c>
      <c r="R1220" s="20"/>
      <c r="S1220" s="20"/>
      <c r="T1220" s="20"/>
      <c r="U1220" s="20"/>
      <c r="V1220" s="20"/>
    </row>
    <row r="1221" ht="12.75" customHeight="1">
      <c r="A1221" s="33" t="s">
        <v>173</v>
      </c>
      <c r="B1221" s="21" t="s">
        <v>10</v>
      </c>
      <c r="C1221" s="39">
        <v>144.0</v>
      </c>
      <c r="D1221" s="21" t="s">
        <v>4047</v>
      </c>
      <c r="E1221" s="21" t="s">
        <v>13</v>
      </c>
      <c r="F1221" s="35"/>
      <c r="G1221" s="21"/>
      <c r="H1221" s="21"/>
      <c r="I1221" s="21"/>
      <c r="J1221" s="21" t="s">
        <v>757</v>
      </c>
      <c r="K1221" s="21" t="s">
        <v>1951</v>
      </c>
      <c r="L1221" s="41">
        <v>180000.0</v>
      </c>
      <c r="M1221" s="20"/>
      <c r="N1221" s="24">
        <v>50000.0</v>
      </c>
      <c r="O1221" s="25">
        <f t="shared" si="278"/>
        <v>0.036</v>
      </c>
      <c r="P1221" s="26">
        <v>130000.0</v>
      </c>
      <c r="Q1221" s="26">
        <f t="shared" si="2"/>
        <v>120000</v>
      </c>
      <c r="R1221" s="20"/>
      <c r="S1221" s="20"/>
      <c r="T1221" s="20"/>
      <c r="U1221" s="20"/>
      <c r="V1221" s="20"/>
    </row>
    <row r="1222" ht="12.75" customHeight="1">
      <c r="A1222" s="17" t="s">
        <v>173</v>
      </c>
      <c r="B1222" s="18" t="s">
        <v>14</v>
      </c>
      <c r="C1222" s="19" t="s">
        <v>4048</v>
      </c>
      <c r="D1222" s="20" t="s">
        <v>4049</v>
      </c>
      <c r="E1222" s="21" t="s">
        <v>13</v>
      </c>
      <c r="F1222" s="20" t="s">
        <v>311</v>
      </c>
      <c r="G1222" s="20" t="s">
        <v>4050</v>
      </c>
      <c r="H1222" s="20" t="s">
        <v>16</v>
      </c>
      <c r="I1222" s="20" t="s">
        <v>223</v>
      </c>
      <c r="J1222" s="20" t="s">
        <v>673</v>
      </c>
      <c r="K1222" s="20" t="s">
        <v>1388</v>
      </c>
      <c r="L1222" s="22">
        <v>180000.0</v>
      </c>
      <c r="M1222" s="28">
        <v>50000.0</v>
      </c>
      <c r="N1222" s="24">
        <v>50000.0</v>
      </c>
      <c r="O1222" s="25">
        <f t="shared" si="278"/>
        <v>0.036</v>
      </c>
      <c r="P1222" s="26">
        <f>sum(L1222-N1222)</f>
        <v>130000</v>
      </c>
      <c r="Q1222" s="26">
        <f t="shared" si="2"/>
        <v>120000</v>
      </c>
      <c r="R1222" s="20"/>
      <c r="S1222" s="20"/>
      <c r="T1222" s="20"/>
      <c r="U1222" s="20"/>
      <c r="V1222" s="20"/>
    </row>
    <row r="1223" ht="12.75" customHeight="1">
      <c r="A1223" s="18" t="s">
        <v>177</v>
      </c>
      <c r="B1223" s="21" t="s">
        <v>10</v>
      </c>
      <c r="C1223" s="39">
        <v>371.0</v>
      </c>
      <c r="D1223" s="21" t="s">
        <v>4051</v>
      </c>
      <c r="E1223" s="21" t="s">
        <v>11</v>
      </c>
      <c r="F1223" s="20"/>
      <c r="G1223" s="20"/>
      <c r="H1223" s="20"/>
      <c r="I1223" s="20"/>
      <c r="J1223" s="21" t="s">
        <v>1801</v>
      </c>
      <c r="K1223" s="21" t="s">
        <v>1941</v>
      </c>
      <c r="L1223" s="22">
        <v>180000.0</v>
      </c>
      <c r="M1223" s="36"/>
      <c r="N1223" s="26">
        <v>50000.0</v>
      </c>
      <c r="O1223" s="25">
        <f t="shared" si="278"/>
        <v>0.036</v>
      </c>
      <c r="P1223" s="26">
        <v>130000.0</v>
      </c>
      <c r="Q1223" s="26">
        <f t="shared" si="2"/>
        <v>120000</v>
      </c>
      <c r="R1223" s="20"/>
      <c r="S1223" s="20"/>
      <c r="T1223" s="20"/>
      <c r="U1223" s="20"/>
      <c r="V1223" s="20"/>
    </row>
    <row r="1224" ht="12.75" customHeight="1">
      <c r="A1224" s="18" t="s">
        <v>223</v>
      </c>
      <c r="B1224" s="21" t="s">
        <v>10</v>
      </c>
      <c r="C1224" s="39">
        <v>366.0</v>
      </c>
      <c r="D1224" s="21" t="s">
        <v>4052</v>
      </c>
      <c r="E1224" s="21" t="s">
        <v>13</v>
      </c>
      <c r="F1224" s="20"/>
      <c r="G1224" s="20"/>
      <c r="H1224" s="20"/>
      <c r="I1224" s="20"/>
      <c r="J1224" s="21" t="s">
        <v>1760</v>
      </c>
      <c r="K1224" s="21" t="s">
        <v>3995</v>
      </c>
      <c r="L1224" s="22">
        <v>180000.0</v>
      </c>
      <c r="M1224" s="36"/>
      <c r="N1224" s="24">
        <v>54000.0</v>
      </c>
      <c r="O1224" s="25">
        <f t="shared" si="278"/>
        <v>0.03333333333</v>
      </c>
      <c r="P1224" s="26">
        <v>172800.0</v>
      </c>
      <c r="Q1224" s="26">
        <f t="shared" si="2"/>
        <v>116000</v>
      </c>
      <c r="R1224" s="20"/>
      <c r="S1224" s="20"/>
      <c r="T1224" s="20"/>
      <c r="U1224" s="20"/>
      <c r="V1224" s="20"/>
    </row>
    <row r="1225" ht="12.75" customHeight="1">
      <c r="A1225" s="33" t="s">
        <v>237</v>
      </c>
      <c r="B1225" s="21" t="s">
        <v>10</v>
      </c>
      <c r="C1225" s="39">
        <v>108.0</v>
      </c>
      <c r="D1225" s="21" t="s">
        <v>4053</v>
      </c>
      <c r="E1225" s="21" t="s">
        <v>11</v>
      </c>
      <c r="F1225" s="35"/>
      <c r="G1225" s="21"/>
      <c r="H1225" s="21"/>
      <c r="I1225" s="21"/>
      <c r="J1225" s="21" t="s">
        <v>705</v>
      </c>
      <c r="K1225" s="21" t="s">
        <v>2974</v>
      </c>
      <c r="L1225" s="41">
        <v>180000.0</v>
      </c>
      <c r="M1225" s="20"/>
      <c r="N1225" s="24">
        <v>50000.0</v>
      </c>
      <c r="O1225" s="25">
        <f t="shared" si="278"/>
        <v>0.036</v>
      </c>
      <c r="P1225" s="26">
        <v>130000.0</v>
      </c>
      <c r="Q1225" s="26">
        <f t="shared" si="2"/>
        <v>120000</v>
      </c>
      <c r="R1225" s="20"/>
      <c r="S1225" s="20"/>
      <c r="T1225" s="20"/>
      <c r="U1225" s="20"/>
      <c r="V1225" s="20"/>
    </row>
    <row r="1226" ht="12.75" customHeight="1">
      <c r="A1226" s="33" t="s">
        <v>225</v>
      </c>
      <c r="B1226" s="21" t="s">
        <v>10</v>
      </c>
      <c r="C1226" s="40">
        <v>200.0</v>
      </c>
      <c r="D1226" s="21" t="s">
        <v>4054</v>
      </c>
      <c r="E1226" s="21" t="s">
        <v>13</v>
      </c>
      <c r="F1226" s="35"/>
      <c r="G1226" s="21"/>
      <c r="H1226" s="21"/>
      <c r="I1226" s="21"/>
      <c r="J1226" s="21" t="s">
        <v>1250</v>
      </c>
      <c r="K1226" s="21" t="s">
        <v>4055</v>
      </c>
      <c r="L1226" s="41">
        <v>185000.0</v>
      </c>
      <c r="M1226" s="20"/>
      <c r="N1226" s="24">
        <v>27500.0</v>
      </c>
      <c r="O1226" s="25">
        <f t="shared" si="278"/>
        <v>0.06727272727</v>
      </c>
      <c r="P1226" s="26">
        <v>157500.0</v>
      </c>
      <c r="Q1226" s="26">
        <f t="shared" si="2"/>
        <v>147500</v>
      </c>
      <c r="R1226" s="20"/>
      <c r="S1226" s="20"/>
      <c r="T1226" s="20"/>
      <c r="U1226" s="20"/>
      <c r="V1226" s="20"/>
    </row>
    <row r="1227" ht="12.75" customHeight="1">
      <c r="A1227" s="18" t="s">
        <v>157</v>
      </c>
      <c r="B1227" s="21" t="s">
        <v>10</v>
      </c>
      <c r="C1227" s="39">
        <v>293.0</v>
      </c>
      <c r="D1227" s="21" t="s">
        <v>4056</v>
      </c>
      <c r="E1227" s="21" t="s">
        <v>11</v>
      </c>
      <c r="F1227" s="20"/>
      <c r="G1227" s="20"/>
      <c r="H1227" s="20"/>
      <c r="I1227" s="20"/>
      <c r="J1227" s="21" t="s">
        <v>757</v>
      </c>
      <c r="K1227" s="21" t="s">
        <v>3007</v>
      </c>
      <c r="L1227" s="22">
        <v>190000.0</v>
      </c>
      <c r="M1227" s="36"/>
      <c r="N1227" s="26">
        <v>35000.0</v>
      </c>
      <c r="O1227" s="25">
        <f t="shared" si="278"/>
        <v>0.05428571429</v>
      </c>
      <c r="P1227" s="26">
        <v>155000.0</v>
      </c>
      <c r="Q1227" s="26">
        <f t="shared" si="2"/>
        <v>145000</v>
      </c>
      <c r="R1227" s="20"/>
      <c r="S1227" s="20"/>
      <c r="T1227" s="20"/>
      <c r="U1227" s="20"/>
      <c r="V1227" s="20"/>
    </row>
    <row r="1228" ht="12.75" customHeight="1">
      <c r="A1228" s="33" t="s">
        <v>217</v>
      </c>
      <c r="B1228" s="21" t="s">
        <v>10</v>
      </c>
      <c r="C1228" s="40">
        <v>185.0</v>
      </c>
      <c r="D1228" s="21" t="s">
        <v>4057</v>
      </c>
      <c r="E1228" s="21" t="s">
        <v>11</v>
      </c>
      <c r="F1228" s="35"/>
      <c r="G1228" s="21"/>
      <c r="H1228" s="21"/>
      <c r="I1228" s="21"/>
      <c r="J1228" s="21" t="s">
        <v>354</v>
      </c>
      <c r="K1228" s="21" t="s">
        <v>4044</v>
      </c>
      <c r="L1228" s="41">
        <v>190000.0</v>
      </c>
      <c r="M1228" s="20"/>
      <c r="N1228" s="24">
        <v>200000.0</v>
      </c>
      <c r="O1228" s="25">
        <f t="shared" si="278"/>
        <v>0.0095</v>
      </c>
      <c r="P1228" s="26">
        <v>-10000.0</v>
      </c>
      <c r="Q1228" s="26">
        <f t="shared" si="2"/>
        <v>-20000</v>
      </c>
      <c r="R1228" s="20"/>
      <c r="S1228" s="20"/>
      <c r="T1228" s="20"/>
      <c r="U1228" s="20"/>
      <c r="V1228" s="20"/>
    </row>
    <row r="1229" ht="12.75" customHeight="1">
      <c r="A1229" s="18" t="s">
        <v>241</v>
      </c>
      <c r="B1229" s="21" t="s">
        <v>10</v>
      </c>
      <c r="C1229" s="39">
        <v>333.0</v>
      </c>
      <c r="D1229" s="21" t="s">
        <v>4058</v>
      </c>
      <c r="E1229" s="21" t="s">
        <v>13</v>
      </c>
      <c r="F1229" s="20"/>
      <c r="G1229" s="20"/>
      <c r="H1229" s="20"/>
      <c r="I1229" s="20"/>
      <c r="J1229" s="21" t="s">
        <v>3511</v>
      </c>
      <c r="K1229" s="21" t="s">
        <v>4059</v>
      </c>
      <c r="L1229" s="22">
        <v>190000.0</v>
      </c>
      <c r="M1229" s="36"/>
      <c r="N1229" s="26">
        <v>45000.0</v>
      </c>
      <c r="O1229" s="25">
        <f t="shared" si="278"/>
        <v>0.04222222222</v>
      </c>
      <c r="P1229" s="26">
        <v>145000.0</v>
      </c>
      <c r="Q1229" s="26">
        <f t="shared" si="2"/>
        <v>135000</v>
      </c>
      <c r="R1229" s="20"/>
      <c r="S1229" s="20"/>
      <c r="T1229" s="20"/>
      <c r="U1229" s="20"/>
      <c r="V1229" s="20"/>
    </row>
    <row r="1230" ht="12.75" customHeight="1">
      <c r="A1230" s="33" t="s">
        <v>27</v>
      </c>
      <c r="B1230" s="21" t="s">
        <v>10</v>
      </c>
      <c r="C1230" s="39">
        <v>206.0</v>
      </c>
      <c r="D1230" s="21" t="s">
        <v>4060</v>
      </c>
      <c r="E1230" s="21" t="s">
        <v>13</v>
      </c>
      <c r="F1230" s="35"/>
      <c r="G1230" s="21"/>
      <c r="H1230" s="21"/>
      <c r="I1230" s="21"/>
      <c r="J1230" s="21" t="s">
        <v>407</v>
      </c>
      <c r="K1230" s="21" t="s">
        <v>1061</v>
      </c>
      <c r="L1230" s="41">
        <v>200000.0</v>
      </c>
      <c r="M1230" s="20"/>
      <c r="N1230" s="24">
        <v>45000.0</v>
      </c>
      <c r="O1230" s="25">
        <f t="shared" si="278"/>
        <v>0.04444444444</v>
      </c>
      <c r="P1230" s="26">
        <v>155000.0</v>
      </c>
      <c r="Q1230" s="26">
        <f t="shared" si="2"/>
        <v>145000</v>
      </c>
      <c r="R1230" s="20"/>
      <c r="S1230" s="20"/>
      <c r="T1230" s="20"/>
      <c r="U1230" s="20"/>
      <c r="V1230" s="20"/>
    </row>
    <row r="1231" ht="12.75" customHeight="1">
      <c r="A1231" s="18" t="s">
        <v>53</v>
      </c>
      <c r="B1231" s="21" t="s">
        <v>10</v>
      </c>
      <c r="C1231" s="39">
        <v>392.0</v>
      </c>
      <c r="D1231" s="21" t="s">
        <v>4061</v>
      </c>
      <c r="E1231" s="21" t="s">
        <v>11</v>
      </c>
      <c r="F1231" s="20"/>
      <c r="G1231" s="20"/>
      <c r="H1231" s="20"/>
      <c r="I1231" s="20"/>
      <c r="J1231" s="21" t="s">
        <v>407</v>
      </c>
      <c r="K1231" s="21" t="s">
        <v>3983</v>
      </c>
      <c r="L1231" s="22">
        <v>200000.0</v>
      </c>
      <c r="M1231" s="36"/>
      <c r="N1231" s="26">
        <v>12500.0</v>
      </c>
      <c r="O1231" s="25">
        <f t="shared" si="278"/>
        <v>0.16</v>
      </c>
      <c r="P1231" s="26">
        <v>187500.0</v>
      </c>
      <c r="Q1231" s="26">
        <f t="shared" si="2"/>
        <v>177500</v>
      </c>
      <c r="R1231" s="20"/>
      <c r="S1231" s="20"/>
      <c r="T1231" s="20"/>
      <c r="U1231" s="20"/>
      <c r="V1231" s="20"/>
    </row>
    <row r="1232" ht="12.75" customHeight="1">
      <c r="A1232" s="18" t="s">
        <v>55</v>
      </c>
      <c r="B1232" s="21" t="s">
        <v>10</v>
      </c>
      <c r="C1232" s="39">
        <v>307.0</v>
      </c>
      <c r="D1232" s="21" t="s">
        <v>4062</v>
      </c>
      <c r="E1232" s="21" t="s">
        <v>11</v>
      </c>
      <c r="F1232" s="20"/>
      <c r="G1232" s="20"/>
      <c r="H1232" s="20"/>
      <c r="I1232" s="20"/>
      <c r="J1232" s="21" t="s">
        <v>1023</v>
      </c>
      <c r="K1232" s="21" t="s">
        <v>4063</v>
      </c>
      <c r="L1232" s="22">
        <v>200000.0</v>
      </c>
      <c r="M1232" s="36"/>
      <c r="N1232" s="24">
        <v>50000.0</v>
      </c>
      <c r="O1232" s="25">
        <f t="shared" si="278"/>
        <v>0.04</v>
      </c>
      <c r="P1232" s="26">
        <v>187500.0</v>
      </c>
      <c r="Q1232" s="26">
        <f t="shared" si="2"/>
        <v>140000</v>
      </c>
      <c r="R1232" s="20"/>
      <c r="S1232" s="20"/>
      <c r="T1232" s="20"/>
      <c r="U1232" s="20"/>
      <c r="V1232" s="20"/>
    </row>
    <row r="1233" ht="12.75" customHeight="1">
      <c r="A1233" s="33" t="s">
        <v>161</v>
      </c>
      <c r="B1233" s="21" t="s">
        <v>10</v>
      </c>
      <c r="C1233" s="40">
        <v>134.0</v>
      </c>
      <c r="D1233" s="21" t="s">
        <v>4064</v>
      </c>
      <c r="E1233" s="21" t="s">
        <v>11</v>
      </c>
      <c r="F1233" s="35"/>
      <c r="G1233" s="21"/>
      <c r="H1233" s="21"/>
      <c r="I1233" s="21"/>
      <c r="J1233" s="21" t="s">
        <v>4065</v>
      </c>
      <c r="K1233" s="21" t="s">
        <v>4046</v>
      </c>
      <c r="L1233" s="41">
        <v>200000.0</v>
      </c>
      <c r="M1233" s="20"/>
      <c r="N1233" s="24">
        <v>125000.0</v>
      </c>
      <c r="O1233" s="25">
        <f t="shared" si="278"/>
        <v>0.016</v>
      </c>
      <c r="P1233" s="26">
        <v>75000.0</v>
      </c>
      <c r="Q1233" s="26">
        <f t="shared" si="2"/>
        <v>65000</v>
      </c>
      <c r="R1233" s="20"/>
      <c r="S1233" s="20"/>
      <c r="T1233" s="20"/>
      <c r="U1233" s="20"/>
      <c r="V1233" s="20"/>
    </row>
    <row r="1234" ht="12.75" customHeight="1">
      <c r="A1234" s="33" t="s">
        <v>181</v>
      </c>
      <c r="B1234" s="21" t="s">
        <v>10</v>
      </c>
      <c r="C1234" s="39">
        <v>239.0</v>
      </c>
      <c r="D1234" s="21" t="s">
        <v>4066</v>
      </c>
      <c r="E1234" s="21" t="s">
        <v>13</v>
      </c>
      <c r="F1234" s="35"/>
      <c r="G1234" s="21"/>
      <c r="H1234" s="21"/>
      <c r="I1234" s="21"/>
      <c r="J1234" s="21" t="s">
        <v>1018</v>
      </c>
      <c r="K1234" s="21" t="s">
        <v>4067</v>
      </c>
      <c r="L1234" s="41">
        <v>200000.0</v>
      </c>
      <c r="M1234" s="36"/>
      <c r="N1234" s="24">
        <v>75000.0</v>
      </c>
      <c r="O1234" s="25">
        <f t="shared" si="278"/>
        <v>0.02666666667</v>
      </c>
      <c r="P1234" s="26">
        <v>125000.0</v>
      </c>
      <c r="Q1234" s="26">
        <f t="shared" si="2"/>
        <v>115000</v>
      </c>
      <c r="R1234" s="20"/>
      <c r="S1234" s="20"/>
      <c r="T1234" s="20"/>
      <c r="U1234" s="20"/>
      <c r="V1234" s="20"/>
    </row>
    <row r="1235" ht="12.75" customHeight="1">
      <c r="A1235" s="18" t="s">
        <v>187</v>
      </c>
      <c r="B1235" s="21" t="s">
        <v>10</v>
      </c>
      <c r="C1235" s="39">
        <v>469.0</v>
      </c>
      <c r="D1235" s="21" t="s">
        <v>4068</v>
      </c>
      <c r="E1235" s="21" t="s">
        <v>11</v>
      </c>
      <c r="F1235" s="20"/>
      <c r="G1235" s="20"/>
      <c r="H1235" s="20"/>
      <c r="I1235" s="20"/>
      <c r="J1235" s="21" t="s">
        <v>618</v>
      </c>
      <c r="K1235" s="21" t="s">
        <v>4069</v>
      </c>
      <c r="L1235" s="22">
        <v>200000.0</v>
      </c>
      <c r="M1235" s="36"/>
      <c r="N1235" s="24">
        <v>150000.0</v>
      </c>
      <c r="O1235" s="25">
        <f t="shared" si="278"/>
        <v>0.01333333333</v>
      </c>
      <c r="P1235" s="26">
        <v>125000.0</v>
      </c>
      <c r="Q1235" s="26">
        <f t="shared" si="2"/>
        <v>40000</v>
      </c>
      <c r="R1235" s="20"/>
      <c r="S1235" s="20"/>
      <c r="T1235" s="20"/>
      <c r="U1235" s="20"/>
      <c r="V1235" s="20"/>
    </row>
    <row r="1236" ht="12.75" customHeight="1">
      <c r="A1236" s="18" t="s">
        <v>187</v>
      </c>
      <c r="B1236" s="21" t="s">
        <v>10</v>
      </c>
      <c r="C1236" s="39">
        <v>278.0</v>
      </c>
      <c r="D1236" s="21" t="s">
        <v>4070</v>
      </c>
      <c r="E1236" s="21" t="s">
        <v>13</v>
      </c>
      <c r="F1236" s="20"/>
      <c r="G1236" s="20"/>
      <c r="H1236" s="20"/>
      <c r="I1236" s="20"/>
      <c r="J1236" s="21" t="s">
        <v>2879</v>
      </c>
      <c r="K1236" s="21" t="s">
        <v>3171</v>
      </c>
      <c r="L1236" s="22">
        <v>200000.0</v>
      </c>
      <c r="M1236" s="36"/>
      <c r="N1236" s="24">
        <v>150000.0</v>
      </c>
      <c r="O1236" s="25">
        <f t="shared" si="278"/>
        <v>0.01333333333</v>
      </c>
      <c r="P1236" s="26">
        <v>125000.0</v>
      </c>
      <c r="Q1236" s="26">
        <f t="shared" si="2"/>
        <v>40000</v>
      </c>
      <c r="R1236" s="20"/>
      <c r="S1236" s="20"/>
      <c r="T1236" s="20"/>
      <c r="U1236" s="20"/>
      <c r="V1236" s="20"/>
    </row>
    <row r="1237" ht="12.75" customHeight="1">
      <c r="A1237" s="18" t="s">
        <v>285</v>
      </c>
      <c r="B1237" s="21" t="s">
        <v>10</v>
      </c>
      <c r="C1237" s="39">
        <v>300.0</v>
      </c>
      <c r="D1237" s="21" t="s">
        <v>4071</v>
      </c>
      <c r="E1237" s="21" t="s">
        <v>11</v>
      </c>
      <c r="F1237" s="20"/>
      <c r="G1237" s="20"/>
      <c r="H1237" s="20"/>
      <c r="I1237" s="20"/>
      <c r="J1237" s="21" t="s">
        <v>3297</v>
      </c>
      <c r="K1237" s="21" t="s">
        <v>3907</v>
      </c>
      <c r="L1237" s="22">
        <v>200000.0</v>
      </c>
      <c r="M1237" s="36"/>
      <c r="N1237" s="26">
        <v>200000.0</v>
      </c>
      <c r="O1237" s="25">
        <f t="shared" si="278"/>
        <v>0.01</v>
      </c>
      <c r="P1237" s="26">
        <v>0.0</v>
      </c>
      <c r="Q1237" s="26">
        <f t="shared" si="2"/>
        <v>-10000</v>
      </c>
      <c r="R1237" s="20"/>
      <c r="S1237" s="20"/>
      <c r="T1237" s="20"/>
      <c r="U1237" s="20"/>
      <c r="V1237" s="20"/>
    </row>
    <row r="1238" ht="12.75" customHeight="1">
      <c r="A1238" s="33" t="s">
        <v>125</v>
      </c>
      <c r="B1238" s="21" t="s">
        <v>10</v>
      </c>
      <c r="C1238" s="40">
        <v>195.0</v>
      </c>
      <c r="D1238" s="21" t="s">
        <v>4072</v>
      </c>
      <c r="E1238" s="21" t="s">
        <v>13</v>
      </c>
      <c r="F1238" s="35"/>
      <c r="G1238" s="21"/>
      <c r="H1238" s="21"/>
      <c r="I1238" s="21"/>
      <c r="J1238" s="21" t="s">
        <v>1760</v>
      </c>
      <c r="K1238" s="21" t="s">
        <v>3915</v>
      </c>
      <c r="L1238" s="41">
        <v>215000.0</v>
      </c>
      <c r="M1238" s="20"/>
      <c r="N1238" s="24">
        <v>65000.0</v>
      </c>
      <c r="O1238" s="25">
        <f t="shared" si="278"/>
        <v>0.03307692308</v>
      </c>
      <c r="P1238" s="26">
        <v>203000.0</v>
      </c>
      <c r="Q1238" s="26">
        <f t="shared" si="2"/>
        <v>140000</v>
      </c>
      <c r="R1238" s="20"/>
      <c r="S1238" s="20"/>
      <c r="T1238" s="20"/>
      <c r="U1238" s="20"/>
      <c r="V1238" s="20"/>
    </row>
    <row r="1239" ht="12.75" customHeight="1">
      <c r="A1239" s="33" t="s">
        <v>53</v>
      </c>
      <c r="B1239" s="21" t="s">
        <v>10</v>
      </c>
      <c r="C1239" s="39">
        <v>60.0</v>
      </c>
      <c r="D1239" s="21" t="s">
        <v>4073</v>
      </c>
      <c r="E1239" s="21" t="s">
        <v>11</v>
      </c>
      <c r="F1239" s="35"/>
      <c r="G1239" s="21"/>
      <c r="H1239" s="21"/>
      <c r="I1239" s="21"/>
      <c r="J1239" s="21" t="s">
        <v>1003</v>
      </c>
      <c r="K1239" s="21" t="s">
        <v>4074</v>
      </c>
      <c r="L1239" s="41">
        <v>220000.0</v>
      </c>
      <c r="M1239" s="20"/>
      <c r="N1239" s="24">
        <v>12500.0</v>
      </c>
      <c r="O1239" s="25">
        <f t="shared" si="278"/>
        <v>0.176</v>
      </c>
      <c r="P1239" s="26">
        <v>207500.0</v>
      </c>
      <c r="Q1239" s="26">
        <f t="shared" si="2"/>
        <v>197500</v>
      </c>
      <c r="R1239" s="20"/>
      <c r="S1239" s="20"/>
      <c r="T1239" s="20"/>
      <c r="U1239" s="20"/>
      <c r="V1239" s="20"/>
    </row>
    <row r="1240" ht="12.75" customHeight="1">
      <c r="A1240" s="18" t="s">
        <v>75</v>
      </c>
      <c r="B1240" s="21" t="s">
        <v>10</v>
      </c>
      <c r="C1240" s="39">
        <v>485.0</v>
      </c>
      <c r="D1240" s="21" t="s">
        <v>4075</v>
      </c>
      <c r="E1240" s="21" t="s">
        <v>11</v>
      </c>
      <c r="F1240" s="20"/>
      <c r="G1240" s="20"/>
      <c r="H1240" s="20"/>
      <c r="I1240" s="20"/>
      <c r="J1240" s="21" t="s">
        <v>1095</v>
      </c>
      <c r="K1240" s="21" t="s">
        <v>4074</v>
      </c>
      <c r="L1240" s="22">
        <v>220000.0</v>
      </c>
      <c r="M1240" s="36"/>
      <c r="N1240" s="26">
        <v>60000.0</v>
      </c>
      <c r="O1240" s="25">
        <f t="shared" si="278"/>
        <v>0.03666666667</v>
      </c>
      <c r="P1240" s="26">
        <v>160000.0</v>
      </c>
      <c r="Q1240" s="26">
        <f t="shared" si="2"/>
        <v>150000</v>
      </c>
      <c r="R1240" s="20"/>
      <c r="S1240" s="20"/>
      <c r="T1240" s="20"/>
      <c r="U1240" s="20"/>
      <c r="V1240" s="20"/>
    </row>
    <row r="1241" ht="12.75" customHeight="1">
      <c r="A1241" s="33" t="s">
        <v>161</v>
      </c>
      <c r="B1241" s="21" t="s">
        <v>10</v>
      </c>
      <c r="C1241" s="39">
        <v>131.0</v>
      </c>
      <c r="D1241" s="21" t="s">
        <v>4076</v>
      </c>
      <c r="E1241" s="21" t="s">
        <v>13</v>
      </c>
      <c r="F1241" s="35"/>
      <c r="G1241" s="21"/>
      <c r="H1241" s="21"/>
      <c r="I1241" s="21"/>
      <c r="J1241" s="21" t="s">
        <v>454</v>
      </c>
      <c r="K1241" s="21" t="s">
        <v>4046</v>
      </c>
      <c r="L1241" s="41">
        <v>220000.0</v>
      </c>
      <c r="M1241" s="20"/>
      <c r="N1241" s="24">
        <v>125000.0</v>
      </c>
      <c r="O1241" s="25">
        <f t="shared" si="278"/>
        <v>0.0176</v>
      </c>
      <c r="P1241" s="26">
        <v>95000.0</v>
      </c>
      <c r="Q1241" s="26">
        <f t="shared" si="2"/>
        <v>85000</v>
      </c>
      <c r="R1241" s="20"/>
      <c r="S1241" s="20"/>
      <c r="T1241" s="20"/>
      <c r="U1241" s="20"/>
      <c r="V1241" s="20"/>
    </row>
    <row r="1242" ht="12.75" customHeight="1">
      <c r="A1242" s="18" t="s">
        <v>173</v>
      </c>
      <c r="B1242" s="21" t="s">
        <v>10</v>
      </c>
      <c r="C1242" s="39">
        <v>430.0</v>
      </c>
      <c r="D1242" s="21" t="s">
        <v>4077</v>
      </c>
      <c r="E1242" s="21" t="s">
        <v>11</v>
      </c>
      <c r="F1242" s="20"/>
      <c r="G1242" s="20"/>
      <c r="H1242" s="20"/>
      <c r="I1242" s="20"/>
      <c r="J1242" s="21" t="s">
        <v>1003</v>
      </c>
      <c r="K1242" s="21" t="s">
        <v>3652</v>
      </c>
      <c r="L1242" s="22">
        <v>220000.0</v>
      </c>
      <c r="M1242" s="36"/>
      <c r="N1242" s="26">
        <v>50000.0</v>
      </c>
      <c r="O1242" s="25">
        <f t="shared" si="278"/>
        <v>0.044</v>
      </c>
      <c r="P1242" s="26">
        <v>170000.0</v>
      </c>
      <c r="Q1242" s="26">
        <f t="shared" si="2"/>
        <v>160000</v>
      </c>
      <c r="R1242" s="20"/>
      <c r="S1242" s="20"/>
      <c r="T1242" s="20"/>
      <c r="U1242" s="20"/>
      <c r="V1242" s="20"/>
    </row>
    <row r="1243" ht="12.75" customHeight="1">
      <c r="A1243" s="18" t="s">
        <v>173</v>
      </c>
      <c r="B1243" s="21" t="s">
        <v>10</v>
      </c>
      <c r="C1243" s="39">
        <v>309.0</v>
      </c>
      <c r="D1243" s="21" t="s">
        <v>4078</v>
      </c>
      <c r="E1243" s="21" t="s">
        <v>13</v>
      </c>
      <c r="F1243" s="20"/>
      <c r="G1243" s="20"/>
      <c r="H1243" s="20"/>
      <c r="I1243" s="20"/>
      <c r="J1243" s="21" t="s">
        <v>1143</v>
      </c>
      <c r="K1243" s="21" t="s">
        <v>4079</v>
      </c>
      <c r="L1243" s="22">
        <v>220000.0</v>
      </c>
      <c r="M1243" s="36"/>
      <c r="N1243" s="26">
        <v>50000.0</v>
      </c>
      <c r="O1243" s="25">
        <f t="shared" si="278"/>
        <v>0.044</v>
      </c>
      <c r="P1243" s="26">
        <v>170000.0</v>
      </c>
      <c r="Q1243" s="26">
        <f t="shared" si="2"/>
        <v>160000</v>
      </c>
      <c r="R1243" s="20"/>
      <c r="S1243" s="20"/>
      <c r="T1243" s="20"/>
      <c r="U1243" s="20"/>
      <c r="V1243" s="20"/>
    </row>
    <row r="1244" ht="12.75" customHeight="1">
      <c r="A1244" s="18" t="s">
        <v>59</v>
      </c>
      <c r="B1244" s="21" t="s">
        <v>10</v>
      </c>
      <c r="C1244" s="39">
        <v>486.0</v>
      </c>
      <c r="D1244" s="21" t="s">
        <v>4080</v>
      </c>
      <c r="E1244" s="21" t="s">
        <v>11</v>
      </c>
      <c r="F1244" s="20"/>
      <c r="G1244" s="20"/>
      <c r="H1244" s="20"/>
      <c r="I1244" s="20"/>
      <c r="J1244" s="21" t="s">
        <v>1760</v>
      </c>
      <c r="K1244" s="21" t="s">
        <v>4081</v>
      </c>
      <c r="L1244" s="22">
        <v>225000.0</v>
      </c>
      <c r="M1244" s="36"/>
      <c r="N1244" s="26">
        <v>30000.0</v>
      </c>
      <c r="O1244" s="25">
        <f t="shared" si="278"/>
        <v>0.075</v>
      </c>
      <c r="P1244" s="26">
        <v>195000.0</v>
      </c>
      <c r="Q1244" s="26">
        <f t="shared" si="2"/>
        <v>185000</v>
      </c>
      <c r="R1244" s="20"/>
      <c r="S1244" s="20"/>
      <c r="T1244" s="20"/>
      <c r="U1244" s="20"/>
      <c r="V1244" s="20"/>
    </row>
    <row r="1245" ht="12.75" customHeight="1">
      <c r="A1245" s="33" t="s">
        <v>241</v>
      </c>
      <c r="B1245" s="21" t="s">
        <v>10</v>
      </c>
      <c r="C1245" s="40">
        <v>95.0</v>
      </c>
      <c r="D1245" s="21" t="s">
        <v>4082</v>
      </c>
      <c r="E1245" s="21" t="s">
        <v>13</v>
      </c>
      <c r="F1245" s="35"/>
      <c r="G1245" s="21"/>
      <c r="H1245" s="21"/>
      <c r="I1245" s="21"/>
      <c r="J1245" s="21" t="s">
        <v>2679</v>
      </c>
      <c r="K1245" s="21" t="s">
        <v>1941</v>
      </c>
      <c r="L1245" s="41">
        <v>225000.0</v>
      </c>
      <c r="M1245" s="20"/>
      <c r="N1245" s="24">
        <v>45000.0</v>
      </c>
      <c r="O1245" s="25">
        <f t="shared" si="278"/>
        <v>0.05</v>
      </c>
      <c r="P1245" s="26">
        <v>180000.0</v>
      </c>
      <c r="Q1245" s="26">
        <f t="shared" si="2"/>
        <v>170000</v>
      </c>
      <c r="R1245" s="20"/>
      <c r="S1245" s="20"/>
      <c r="T1245" s="20"/>
      <c r="U1245" s="20"/>
      <c r="V1245" s="20"/>
    </row>
    <row r="1246" ht="12.75" customHeight="1">
      <c r="A1246" s="18" t="s">
        <v>99</v>
      </c>
      <c r="B1246" s="21" t="s">
        <v>10</v>
      </c>
      <c r="C1246" s="39">
        <v>271.0</v>
      </c>
      <c r="D1246" s="21" t="s">
        <v>4083</v>
      </c>
      <c r="E1246" s="21" t="s">
        <v>13</v>
      </c>
      <c r="F1246" s="20"/>
      <c r="G1246" s="20"/>
      <c r="H1246" s="20"/>
      <c r="I1246" s="20"/>
      <c r="J1246" s="21" t="s">
        <v>3322</v>
      </c>
      <c r="K1246" s="21" t="s">
        <v>3995</v>
      </c>
      <c r="L1246" s="22">
        <v>250000.0</v>
      </c>
      <c r="M1246" s="36"/>
      <c r="N1246" s="24">
        <v>350000.0</v>
      </c>
      <c r="O1246" s="25">
        <f t="shared" si="278"/>
        <v>0.007142857143</v>
      </c>
      <c r="P1246" s="26">
        <v>242000.0</v>
      </c>
      <c r="Q1246" s="26">
        <f t="shared" si="2"/>
        <v>-110000</v>
      </c>
      <c r="R1246" s="20"/>
      <c r="S1246" s="20"/>
      <c r="T1246" s="20"/>
      <c r="U1246" s="20"/>
      <c r="V1246" s="20"/>
    </row>
    <row r="1247" ht="12.75" customHeight="1">
      <c r="A1247" s="18" t="s">
        <v>153</v>
      </c>
      <c r="B1247" s="21" t="s">
        <v>10</v>
      </c>
      <c r="C1247" s="39">
        <v>264.0</v>
      </c>
      <c r="D1247" s="21" t="s">
        <v>4084</v>
      </c>
      <c r="E1247" s="21" t="s">
        <v>13</v>
      </c>
      <c r="F1247" s="20"/>
      <c r="G1247" s="20"/>
      <c r="H1247" s="20"/>
      <c r="I1247" s="20"/>
      <c r="J1247" s="21" t="s">
        <v>407</v>
      </c>
      <c r="K1247" s="21" t="s">
        <v>3826</v>
      </c>
      <c r="L1247" s="22">
        <v>250000.0</v>
      </c>
      <c r="M1247" s="36"/>
      <c r="N1247" s="24">
        <v>150000.0</v>
      </c>
      <c r="O1247" s="25">
        <f t="shared" si="278"/>
        <v>0.01666666667</v>
      </c>
      <c r="P1247" s="26">
        <v>245000.0</v>
      </c>
      <c r="Q1247" s="26">
        <f t="shared" si="2"/>
        <v>90000</v>
      </c>
      <c r="R1247" s="20"/>
      <c r="S1247" s="20"/>
      <c r="T1247" s="20"/>
      <c r="U1247" s="20"/>
      <c r="V1247" s="20"/>
    </row>
    <row r="1248" ht="12.75" customHeight="1">
      <c r="A1248" s="33" t="s">
        <v>125</v>
      </c>
      <c r="B1248" s="21" t="s">
        <v>10</v>
      </c>
      <c r="C1248" s="39">
        <v>99.0</v>
      </c>
      <c r="D1248" s="21" t="s">
        <v>4085</v>
      </c>
      <c r="E1248" s="21" t="s">
        <v>11</v>
      </c>
      <c r="F1248" s="35"/>
      <c r="G1248" s="21"/>
      <c r="H1248" s="21"/>
      <c r="I1248" s="21"/>
      <c r="J1248" s="21" t="s">
        <v>757</v>
      </c>
      <c r="K1248" s="21" t="s">
        <v>3076</v>
      </c>
      <c r="L1248" s="41">
        <v>260000.0</v>
      </c>
      <c r="M1248" s="20"/>
      <c r="N1248" s="24">
        <v>65000.0</v>
      </c>
      <c r="O1248" s="25">
        <f t="shared" si="278"/>
        <v>0.04</v>
      </c>
      <c r="P1248" s="26">
        <v>248000.0</v>
      </c>
      <c r="Q1248" s="26">
        <f t="shared" si="2"/>
        <v>185000</v>
      </c>
      <c r="R1248" s="20"/>
      <c r="S1248" s="20"/>
      <c r="T1248" s="20"/>
      <c r="U1248" s="20"/>
      <c r="V1248" s="20"/>
    </row>
    <row r="1249" ht="12.75" customHeight="1">
      <c r="A1249" s="33" t="s">
        <v>173</v>
      </c>
      <c r="B1249" s="21" t="s">
        <v>10</v>
      </c>
      <c r="C1249" s="39">
        <v>149.0</v>
      </c>
      <c r="D1249" s="21" t="s">
        <v>4086</v>
      </c>
      <c r="E1249" s="21" t="s">
        <v>11</v>
      </c>
      <c r="F1249" s="35"/>
      <c r="G1249" s="21"/>
      <c r="H1249" s="21"/>
      <c r="I1249" s="21"/>
      <c r="J1249" s="21" t="s">
        <v>757</v>
      </c>
      <c r="K1249" s="21" t="s">
        <v>3452</v>
      </c>
      <c r="L1249" s="41">
        <v>260000.0</v>
      </c>
      <c r="M1249" s="20"/>
      <c r="N1249" s="24">
        <v>50000.0</v>
      </c>
      <c r="O1249" s="25">
        <f t="shared" si="278"/>
        <v>0.052</v>
      </c>
      <c r="P1249" s="26">
        <v>210000.0</v>
      </c>
      <c r="Q1249" s="26">
        <f t="shared" si="2"/>
        <v>200000</v>
      </c>
      <c r="R1249" s="20"/>
      <c r="S1249" s="20"/>
      <c r="T1249" s="20"/>
      <c r="U1249" s="20"/>
      <c r="V1249" s="20"/>
    </row>
    <row r="1250" ht="12.75" customHeight="1">
      <c r="A1250" s="33" t="s">
        <v>173</v>
      </c>
      <c r="B1250" s="21" t="s">
        <v>10</v>
      </c>
      <c r="C1250" s="40">
        <v>117.0</v>
      </c>
      <c r="D1250" s="21" t="s">
        <v>4087</v>
      </c>
      <c r="E1250" s="21" t="s">
        <v>13</v>
      </c>
      <c r="F1250" s="35"/>
      <c r="G1250" s="21"/>
      <c r="H1250" s="21"/>
      <c r="I1250" s="21"/>
      <c r="J1250" s="21" t="s">
        <v>407</v>
      </c>
      <c r="K1250" s="21" t="s">
        <v>4088</v>
      </c>
      <c r="L1250" s="41">
        <v>260000.0</v>
      </c>
      <c r="M1250" s="20"/>
      <c r="N1250" s="24">
        <v>50000.0</v>
      </c>
      <c r="O1250" s="25">
        <f t="shared" si="278"/>
        <v>0.052</v>
      </c>
      <c r="P1250" s="26">
        <v>210000.0</v>
      </c>
      <c r="Q1250" s="26">
        <f t="shared" si="2"/>
        <v>200000</v>
      </c>
      <c r="R1250" s="20"/>
      <c r="S1250" s="20"/>
      <c r="T1250" s="20"/>
      <c r="U1250" s="20"/>
      <c r="V1250" s="20"/>
    </row>
    <row r="1251" ht="12.75" customHeight="1">
      <c r="A1251" s="33" t="s">
        <v>175</v>
      </c>
      <c r="B1251" s="21" t="s">
        <v>10</v>
      </c>
      <c r="C1251" s="39">
        <v>1.0</v>
      </c>
      <c r="D1251" s="21" t="s">
        <v>4089</v>
      </c>
      <c r="E1251" s="21" t="s">
        <v>11</v>
      </c>
      <c r="F1251" s="35"/>
      <c r="G1251" s="21"/>
      <c r="H1251" s="21"/>
      <c r="I1251" s="21"/>
      <c r="J1251" s="21" t="s">
        <v>1250</v>
      </c>
      <c r="K1251" s="21" t="s">
        <v>3907</v>
      </c>
      <c r="L1251" s="41">
        <v>260000.0</v>
      </c>
      <c r="M1251" s="20"/>
      <c r="N1251" s="24">
        <v>50000.0</v>
      </c>
      <c r="O1251" s="25">
        <f t="shared" si="278"/>
        <v>0.052</v>
      </c>
      <c r="P1251" s="26">
        <v>210000.0</v>
      </c>
      <c r="Q1251" s="26">
        <f t="shared" si="2"/>
        <v>200000</v>
      </c>
      <c r="R1251" s="20"/>
      <c r="S1251" s="20"/>
      <c r="T1251" s="20"/>
      <c r="U1251" s="20"/>
      <c r="V1251" s="20"/>
    </row>
    <row r="1252" ht="12.75" customHeight="1">
      <c r="A1252" s="18" t="s">
        <v>187</v>
      </c>
      <c r="B1252" s="21" t="s">
        <v>10</v>
      </c>
      <c r="C1252" s="39">
        <v>284.0</v>
      </c>
      <c r="D1252" s="21" t="s">
        <v>4090</v>
      </c>
      <c r="E1252" s="21" t="s">
        <v>13</v>
      </c>
      <c r="F1252" s="20"/>
      <c r="G1252" s="20"/>
      <c r="H1252" s="20"/>
      <c r="I1252" s="20"/>
      <c r="J1252" s="21" t="s">
        <v>1023</v>
      </c>
      <c r="K1252" s="21" t="s">
        <v>4091</v>
      </c>
      <c r="L1252" s="22">
        <v>260000.0</v>
      </c>
      <c r="M1252" s="36"/>
      <c r="N1252" s="24">
        <v>150000.0</v>
      </c>
      <c r="O1252" s="25">
        <f t="shared" si="278"/>
        <v>0.01733333333</v>
      </c>
      <c r="P1252" s="26">
        <v>185000.0</v>
      </c>
      <c r="Q1252" s="26">
        <f t="shared" si="2"/>
        <v>100000</v>
      </c>
      <c r="R1252" s="20"/>
      <c r="S1252" s="20"/>
      <c r="T1252" s="20"/>
      <c r="U1252" s="20"/>
      <c r="V1252" s="20"/>
    </row>
    <row r="1253" ht="12.75" customHeight="1">
      <c r="A1253" s="18" t="s">
        <v>241</v>
      </c>
      <c r="B1253" s="21" t="s">
        <v>10</v>
      </c>
      <c r="C1253" s="39">
        <v>390.0</v>
      </c>
      <c r="D1253" s="21" t="s">
        <v>4092</v>
      </c>
      <c r="E1253" s="21" t="s">
        <v>11</v>
      </c>
      <c r="F1253" s="20"/>
      <c r="G1253" s="20"/>
      <c r="H1253" s="20"/>
      <c r="I1253" s="20"/>
      <c r="J1253" s="21" t="s">
        <v>924</v>
      </c>
      <c r="K1253" s="21" t="s">
        <v>4003</v>
      </c>
      <c r="L1253" s="22">
        <v>260000.0</v>
      </c>
      <c r="M1253" s="36"/>
      <c r="N1253" s="26">
        <v>45000.0</v>
      </c>
      <c r="O1253" s="25">
        <f t="shared" si="278"/>
        <v>0.05777777778</v>
      </c>
      <c r="P1253" s="26">
        <v>215000.0</v>
      </c>
      <c r="Q1253" s="26">
        <f t="shared" si="2"/>
        <v>205000</v>
      </c>
      <c r="R1253" s="20"/>
      <c r="S1253" s="20"/>
      <c r="T1253" s="20"/>
      <c r="U1253" s="20"/>
      <c r="V1253" s="20"/>
    </row>
    <row r="1254" ht="12.75" customHeight="1">
      <c r="A1254" s="18" t="s">
        <v>55</v>
      </c>
      <c r="B1254" s="21" t="s">
        <v>10</v>
      </c>
      <c r="C1254" s="39">
        <v>502.0</v>
      </c>
      <c r="D1254" s="21" t="s">
        <v>4093</v>
      </c>
      <c r="E1254" s="21" t="s">
        <v>11</v>
      </c>
      <c r="F1254" s="20"/>
      <c r="G1254" s="20"/>
      <c r="H1254" s="20"/>
      <c r="I1254" s="20"/>
      <c r="J1254" s="21" t="s">
        <v>2735</v>
      </c>
      <c r="K1254" s="21" t="s">
        <v>3983</v>
      </c>
      <c r="L1254" s="22">
        <v>280000.0</v>
      </c>
      <c r="M1254" s="36"/>
      <c r="N1254" s="24">
        <v>50000.0</v>
      </c>
      <c r="O1254" s="25">
        <f t="shared" si="278"/>
        <v>0.056</v>
      </c>
      <c r="P1254" s="26">
        <v>267500.0</v>
      </c>
      <c r="Q1254" s="26">
        <f t="shared" si="2"/>
        <v>220000</v>
      </c>
      <c r="R1254" s="20"/>
      <c r="S1254" s="20"/>
      <c r="T1254" s="20"/>
      <c r="U1254" s="20"/>
      <c r="V1254" s="20"/>
    </row>
    <row r="1255" ht="12.75" customHeight="1">
      <c r="A1255" s="18" t="s">
        <v>55</v>
      </c>
      <c r="B1255" s="21" t="s">
        <v>10</v>
      </c>
      <c r="C1255" s="39">
        <v>435.0</v>
      </c>
      <c r="D1255" s="21" t="s">
        <v>4094</v>
      </c>
      <c r="E1255" s="21" t="s">
        <v>13</v>
      </c>
      <c r="F1255" s="20"/>
      <c r="G1255" s="20"/>
      <c r="H1255" s="20"/>
      <c r="I1255" s="20"/>
      <c r="J1255" s="21" t="s">
        <v>2735</v>
      </c>
      <c r="K1255" s="21" t="s">
        <v>4038</v>
      </c>
      <c r="L1255" s="22">
        <v>280000.0</v>
      </c>
      <c r="M1255" s="36"/>
      <c r="N1255" s="24">
        <v>50000.0</v>
      </c>
      <c r="O1255" s="25">
        <f t="shared" si="278"/>
        <v>0.056</v>
      </c>
      <c r="P1255" s="26">
        <v>267500.0</v>
      </c>
      <c r="Q1255" s="26">
        <f t="shared" si="2"/>
        <v>220000</v>
      </c>
      <c r="R1255" s="20"/>
      <c r="S1255" s="20"/>
      <c r="T1255" s="20"/>
      <c r="U1255" s="20"/>
      <c r="V1255" s="20"/>
    </row>
    <row r="1256" ht="12.75" customHeight="1">
      <c r="A1256" s="33" t="s">
        <v>181</v>
      </c>
      <c r="B1256" s="21" t="s">
        <v>10</v>
      </c>
      <c r="C1256" s="39">
        <v>238.0</v>
      </c>
      <c r="D1256" s="21" t="s">
        <v>4095</v>
      </c>
      <c r="E1256" s="21" t="s">
        <v>13</v>
      </c>
      <c r="F1256" s="35"/>
      <c r="G1256" s="21"/>
      <c r="H1256" s="21"/>
      <c r="I1256" s="21"/>
      <c r="J1256" s="21" t="s">
        <v>2699</v>
      </c>
      <c r="K1256" s="21" t="s">
        <v>3859</v>
      </c>
      <c r="L1256" s="41">
        <v>280000.0</v>
      </c>
      <c r="M1256" s="36"/>
      <c r="N1256" s="24">
        <v>75000.0</v>
      </c>
      <c r="O1256" s="25">
        <f t="shared" si="278"/>
        <v>0.03733333333</v>
      </c>
      <c r="P1256" s="26">
        <v>205000.0</v>
      </c>
      <c r="Q1256" s="26">
        <f t="shared" si="2"/>
        <v>195000</v>
      </c>
      <c r="R1256" s="20"/>
      <c r="S1256" s="20"/>
      <c r="T1256" s="20"/>
      <c r="U1256" s="20"/>
      <c r="V1256" s="20"/>
    </row>
    <row r="1257" ht="12.75" customHeight="1">
      <c r="A1257" s="18" t="s">
        <v>285</v>
      </c>
      <c r="B1257" s="21" t="s">
        <v>10</v>
      </c>
      <c r="C1257" s="39">
        <v>451.0</v>
      </c>
      <c r="D1257" s="21" t="s">
        <v>4096</v>
      </c>
      <c r="E1257" s="21" t="s">
        <v>11</v>
      </c>
      <c r="F1257" s="20"/>
      <c r="G1257" s="20"/>
      <c r="H1257" s="20"/>
      <c r="I1257" s="20"/>
      <c r="J1257" s="21" t="s">
        <v>3237</v>
      </c>
      <c r="K1257" s="21" t="s">
        <v>4097</v>
      </c>
      <c r="L1257" s="22">
        <v>280000.0</v>
      </c>
      <c r="M1257" s="36"/>
      <c r="N1257" s="26">
        <v>200000.0</v>
      </c>
      <c r="O1257" s="25">
        <f t="shared" si="278"/>
        <v>0.014</v>
      </c>
      <c r="P1257" s="26">
        <v>80000.0</v>
      </c>
      <c r="Q1257" s="26">
        <f t="shared" si="2"/>
        <v>70000</v>
      </c>
      <c r="R1257" s="20"/>
      <c r="S1257" s="20"/>
      <c r="T1257" s="20"/>
      <c r="U1257" s="20"/>
      <c r="V1257" s="20"/>
    </row>
    <row r="1258" ht="12.75" customHeight="1">
      <c r="A1258" s="18" t="s">
        <v>27</v>
      </c>
      <c r="B1258" s="21" t="s">
        <v>10</v>
      </c>
      <c r="C1258" s="39">
        <v>509.0</v>
      </c>
      <c r="D1258" s="21" t="s">
        <v>4098</v>
      </c>
      <c r="E1258" s="21" t="s">
        <v>11</v>
      </c>
      <c r="F1258" s="20"/>
      <c r="G1258" s="20"/>
      <c r="H1258" s="20"/>
      <c r="I1258" s="20"/>
      <c r="J1258" s="21" t="s">
        <v>1023</v>
      </c>
      <c r="K1258" s="21" t="s">
        <v>4099</v>
      </c>
      <c r="L1258" s="22">
        <v>300000.0</v>
      </c>
      <c r="M1258" s="36"/>
      <c r="N1258" s="24">
        <v>45000.0</v>
      </c>
      <c r="O1258" s="25">
        <f t="shared" si="278"/>
        <v>0.06666666667</v>
      </c>
      <c r="P1258" s="26">
        <v>290000.0</v>
      </c>
      <c r="Q1258" s="26">
        <f t="shared" si="2"/>
        <v>245000</v>
      </c>
      <c r="R1258" s="20"/>
      <c r="S1258" s="20"/>
      <c r="T1258" s="20"/>
      <c r="U1258" s="20"/>
      <c r="V1258" s="20"/>
    </row>
    <row r="1259" ht="12.75" customHeight="1">
      <c r="A1259" s="18" t="s">
        <v>43</v>
      </c>
      <c r="B1259" s="21" t="s">
        <v>10</v>
      </c>
      <c r="C1259" s="39">
        <v>277.0</v>
      </c>
      <c r="D1259" s="21" t="s">
        <v>4100</v>
      </c>
      <c r="E1259" s="21" t="s">
        <v>13</v>
      </c>
      <c r="F1259" s="20"/>
      <c r="G1259" s="20"/>
      <c r="H1259" s="20"/>
      <c r="I1259" s="20"/>
      <c r="J1259" s="21" t="s">
        <v>963</v>
      </c>
      <c r="K1259" s="21" t="s">
        <v>1388</v>
      </c>
      <c r="L1259" s="22">
        <v>300000.0</v>
      </c>
      <c r="M1259" s="36"/>
      <c r="N1259" s="26">
        <v>60000.0</v>
      </c>
      <c r="O1259" s="25">
        <f t="shared" si="278"/>
        <v>0.05</v>
      </c>
      <c r="P1259" s="26">
        <v>240000.0</v>
      </c>
      <c r="Q1259" s="26">
        <f t="shared" si="2"/>
        <v>230000</v>
      </c>
      <c r="R1259" s="20"/>
      <c r="S1259" s="20"/>
      <c r="T1259" s="20"/>
      <c r="U1259" s="20"/>
      <c r="V1259" s="20"/>
    </row>
    <row r="1260" ht="12.75" customHeight="1">
      <c r="A1260" s="18" t="s">
        <v>241</v>
      </c>
      <c r="B1260" s="21" t="s">
        <v>10</v>
      </c>
      <c r="C1260" s="39">
        <v>349.0</v>
      </c>
      <c r="D1260" s="21" t="s">
        <v>4101</v>
      </c>
      <c r="E1260" s="21" t="s">
        <v>11</v>
      </c>
      <c r="F1260" s="20"/>
      <c r="G1260" s="20"/>
      <c r="H1260" s="20"/>
      <c r="I1260" s="20"/>
      <c r="J1260" s="21" t="s">
        <v>3608</v>
      </c>
      <c r="K1260" s="21" t="s">
        <v>4074</v>
      </c>
      <c r="L1260" s="22">
        <v>300000.0</v>
      </c>
      <c r="M1260" s="36"/>
      <c r="N1260" s="26">
        <v>45000.0</v>
      </c>
      <c r="O1260" s="25">
        <f t="shared" si="278"/>
        <v>0.06666666667</v>
      </c>
      <c r="P1260" s="26">
        <v>255000.0</v>
      </c>
      <c r="Q1260" s="26">
        <f t="shared" si="2"/>
        <v>245000</v>
      </c>
      <c r="R1260" s="20"/>
      <c r="S1260" s="20"/>
      <c r="T1260" s="20"/>
      <c r="U1260" s="20"/>
      <c r="V1260" s="20"/>
    </row>
    <row r="1261" ht="12.75" customHeight="1">
      <c r="A1261" s="33" t="s">
        <v>241</v>
      </c>
      <c r="B1261" s="21" t="s">
        <v>10</v>
      </c>
      <c r="C1261" s="39">
        <v>240.0</v>
      </c>
      <c r="D1261" s="21" t="s">
        <v>4102</v>
      </c>
      <c r="E1261" s="21" t="s">
        <v>11</v>
      </c>
      <c r="F1261" s="35"/>
      <c r="G1261" s="21"/>
      <c r="H1261" s="21"/>
      <c r="I1261" s="21"/>
      <c r="J1261" s="21" t="s">
        <v>2735</v>
      </c>
      <c r="K1261" s="21" t="s">
        <v>3791</v>
      </c>
      <c r="L1261" s="41">
        <v>300000.0</v>
      </c>
      <c r="M1261" s="36"/>
      <c r="N1261" s="24">
        <v>45000.0</v>
      </c>
      <c r="O1261" s="25">
        <f t="shared" si="278"/>
        <v>0.06666666667</v>
      </c>
      <c r="P1261" s="26">
        <v>255000.0</v>
      </c>
      <c r="Q1261" s="26">
        <f t="shared" si="2"/>
        <v>245000</v>
      </c>
      <c r="R1261" s="20"/>
      <c r="S1261" s="20"/>
      <c r="T1261" s="20"/>
      <c r="U1261" s="20"/>
      <c r="V1261" s="20"/>
    </row>
    <row r="1262" ht="12.75" customHeight="1">
      <c r="A1262" s="18" t="s">
        <v>285</v>
      </c>
      <c r="B1262" s="21" t="s">
        <v>10</v>
      </c>
      <c r="C1262" s="39">
        <v>500.0</v>
      </c>
      <c r="D1262" s="21" t="s">
        <v>4103</v>
      </c>
      <c r="E1262" s="21" t="s">
        <v>11</v>
      </c>
      <c r="F1262" s="20"/>
      <c r="G1262" s="20"/>
      <c r="H1262" s="20"/>
      <c r="I1262" s="20"/>
      <c r="J1262" s="21" t="s">
        <v>2735</v>
      </c>
      <c r="K1262" s="21" t="s">
        <v>3983</v>
      </c>
      <c r="L1262" s="22">
        <v>300000.0</v>
      </c>
      <c r="M1262" s="36"/>
      <c r="N1262" s="26">
        <v>200000.0</v>
      </c>
      <c r="O1262" s="25">
        <f t="shared" si="278"/>
        <v>0.015</v>
      </c>
      <c r="P1262" s="26">
        <v>100000.0</v>
      </c>
      <c r="Q1262" s="26">
        <f t="shared" si="2"/>
        <v>90000</v>
      </c>
      <c r="R1262" s="20"/>
      <c r="S1262" s="20"/>
      <c r="T1262" s="20"/>
      <c r="U1262" s="20"/>
      <c r="V1262" s="20"/>
    </row>
    <row r="1263" ht="12.75" customHeight="1">
      <c r="A1263" s="33" t="s">
        <v>285</v>
      </c>
      <c r="B1263" s="21" t="s">
        <v>10</v>
      </c>
      <c r="C1263" s="40">
        <v>212.0</v>
      </c>
      <c r="D1263" s="21" t="s">
        <v>4104</v>
      </c>
      <c r="E1263" s="21" t="s">
        <v>13</v>
      </c>
      <c r="F1263" s="35"/>
      <c r="G1263" s="21"/>
      <c r="H1263" s="21"/>
      <c r="I1263" s="21"/>
      <c r="J1263" s="21" t="s">
        <v>2167</v>
      </c>
      <c r="K1263" s="21" t="s">
        <v>3983</v>
      </c>
      <c r="L1263" s="41">
        <v>300000.0</v>
      </c>
      <c r="M1263" s="36"/>
      <c r="N1263" s="24">
        <v>200000.0</v>
      </c>
      <c r="O1263" s="25">
        <f t="shared" si="278"/>
        <v>0.015</v>
      </c>
      <c r="P1263" s="26">
        <v>100000.0</v>
      </c>
      <c r="Q1263" s="26">
        <f t="shared" si="2"/>
        <v>90000</v>
      </c>
      <c r="R1263" s="20"/>
      <c r="S1263" s="20"/>
      <c r="T1263" s="20"/>
      <c r="U1263" s="20"/>
      <c r="V1263" s="20"/>
    </row>
    <row r="1264" ht="12.75" customHeight="1">
      <c r="A1264" s="33" t="s">
        <v>99</v>
      </c>
      <c r="B1264" s="21" t="s">
        <v>10</v>
      </c>
      <c r="C1264" s="40">
        <v>243.0</v>
      </c>
      <c r="D1264" s="21" t="s">
        <v>4105</v>
      </c>
      <c r="E1264" s="21" t="s">
        <v>13</v>
      </c>
      <c r="F1264" s="35"/>
      <c r="G1264" s="21"/>
      <c r="H1264" s="21"/>
      <c r="I1264" s="21"/>
      <c r="J1264" s="21" t="s">
        <v>407</v>
      </c>
      <c r="K1264" s="21" t="s">
        <v>4106</v>
      </c>
      <c r="L1264" s="41">
        <v>310000.0</v>
      </c>
      <c r="M1264" s="36"/>
      <c r="N1264" s="24">
        <v>350000.0</v>
      </c>
      <c r="O1264" s="25">
        <f t="shared" si="278"/>
        <v>0.008857142857</v>
      </c>
      <c r="P1264" s="26">
        <v>-40000.0</v>
      </c>
      <c r="Q1264" s="26">
        <f t="shared" si="2"/>
        <v>-50000</v>
      </c>
      <c r="R1264" s="20"/>
      <c r="S1264" s="20"/>
      <c r="T1264" s="20"/>
      <c r="U1264" s="20"/>
      <c r="V1264" s="20"/>
    </row>
    <row r="1265" ht="12.75" customHeight="1">
      <c r="A1265" s="18" t="s">
        <v>187</v>
      </c>
      <c r="B1265" s="21" t="s">
        <v>10</v>
      </c>
      <c r="C1265" s="39">
        <v>447.0</v>
      </c>
      <c r="D1265" s="21" t="s">
        <v>4107</v>
      </c>
      <c r="E1265" s="21" t="s">
        <v>13</v>
      </c>
      <c r="F1265" s="20"/>
      <c r="G1265" s="20"/>
      <c r="H1265" s="20"/>
      <c r="I1265" s="20"/>
      <c r="J1265" s="21" t="s">
        <v>2117</v>
      </c>
      <c r="K1265" s="21" t="s">
        <v>4108</v>
      </c>
      <c r="L1265" s="22">
        <v>330000.0</v>
      </c>
      <c r="M1265" s="36"/>
      <c r="N1265" s="24">
        <v>150000.0</v>
      </c>
      <c r="O1265" s="25">
        <f t="shared" si="278"/>
        <v>0.022</v>
      </c>
      <c r="P1265" s="26">
        <v>255000.0</v>
      </c>
      <c r="Q1265" s="26">
        <f t="shared" si="2"/>
        <v>170000</v>
      </c>
      <c r="R1265" s="20"/>
      <c r="S1265" s="20"/>
      <c r="T1265" s="20"/>
      <c r="U1265" s="20"/>
      <c r="V1265" s="20"/>
    </row>
    <row r="1266" ht="12.75" customHeight="1">
      <c r="A1266" s="18" t="s">
        <v>187</v>
      </c>
      <c r="B1266" s="21" t="s">
        <v>10</v>
      </c>
      <c r="C1266" s="39">
        <v>512.0</v>
      </c>
      <c r="D1266" s="21" t="s">
        <v>4109</v>
      </c>
      <c r="E1266" s="21" t="s">
        <v>13</v>
      </c>
      <c r="F1266" s="20"/>
      <c r="G1266" s="20"/>
      <c r="H1266" s="20"/>
      <c r="I1266" s="20"/>
      <c r="J1266" s="21" t="s">
        <v>2735</v>
      </c>
      <c r="K1266" s="21" t="s">
        <v>3983</v>
      </c>
      <c r="L1266" s="22">
        <v>350000.0</v>
      </c>
      <c r="M1266" s="36"/>
      <c r="N1266" s="24">
        <v>150000.0</v>
      </c>
      <c r="O1266" s="25">
        <f t="shared" si="278"/>
        <v>0.02333333333</v>
      </c>
      <c r="P1266" s="26">
        <v>275000.0</v>
      </c>
      <c r="Q1266" s="26">
        <f t="shared" si="2"/>
        <v>190000</v>
      </c>
      <c r="R1266" s="20"/>
      <c r="S1266" s="20"/>
      <c r="T1266" s="20"/>
      <c r="U1266" s="20"/>
      <c r="V1266" s="20"/>
    </row>
    <row r="1267" ht="12.75" customHeight="1">
      <c r="A1267" s="18" t="s">
        <v>187</v>
      </c>
      <c r="B1267" s="21" t="s">
        <v>10</v>
      </c>
      <c r="C1267" s="39">
        <v>376.0</v>
      </c>
      <c r="D1267" s="21" t="s">
        <v>4110</v>
      </c>
      <c r="E1267" s="21" t="s">
        <v>13</v>
      </c>
      <c r="F1267" s="20"/>
      <c r="G1267" s="20"/>
      <c r="H1267" s="20"/>
      <c r="I1267" s="20"/>
      <c r="J1267" s="21" t="s">
        <v>1760</v>
      </c>
      <c r="K1267" s="21" t="s">
        <v>2034</v>
      </c>
      <c r="L1267" s="22">
        <v>360000.0</v>
      </c>
      <c r="M1267" s="36"/>
      <c r="N1267" s="24">
        <v>150000.0</v>
      </c>
      <c r="O1267" s="25">
        <f t="shared" si="278"/>
        <v>0.024</v>
      </c>
      <c r="P1267" s="26">
        <v>285000.0</v>
      </c>
      <c r="Q1267" s="26">
        <f t="shared" si="2"/>
        <v>200000</v>
      </c>
      <c r="R1267" s="20"/>
      <c r="S1267" s="20"/>
      <c r="T1267" s="20"/>
      <c r="U1267" s="20"/>
      <c r="V1267" s="20"/>
    </row>
    <row r="1268" ht="12.75" customHeight="1">
      <c r="A1268" s="33" t="s">
        <v>181</v>
      </c>
      <c r="B1268" s="21" t="s">
        <v>10</v>
      </c>
      <c r="C1268" s="39">
        <v>119.0</v>
      </c>
      <c r="D1268" s="21" t="s">
        <v>4111</v>
      </c>
      <c r="E1268" s="21" t="s">
        <v>11</v>
      </c>
      <c r="F1268" s="35"/>
      <c r="G1268" s="21"/>
      <c r="H1268" s="21"/>
      <c r="I1268" s="21"/>
      <c r="J1268" s="21" t="s">
        <v>1018</v>
      </c>
      <c r="K1268" s="21" t="s">
        <v>4044</v>
      </c>
      <c r="L1268" s="41">
        <v>390000.0</v>
      </c>
      <c r="M1268" s="20"/>
      <c r="N1268" s="24">
        <v>75000.0</v>
      </c>
      <c r="O1268" s="25">
        <f t="shared" si="278"/>
        <v>0.052</v>
      </c>
      <c r="P1268" s="26">
        <v>315000.0</v>
      </c>
      <c r="Q1268" s="26">
        <f t="shared" si="2"/>
        <v>305000</v>
      </c>
      <c r="R1268" s="20"/>
      <c r="S1268" s="20"/>
      <c r="T1268" s="20"/>
      <c r="U1268" s="20"/>
      <c r="V1268" s="20"/>
    </row>
    <row r="1269" ht="12.75" customHeight="1">
      <c r="A1269" s="33" t="s">
        <v>285</v>
      </c>
      <c r="B1269" s="21" t="s">
        <v>10</v>
      </c>
      <c r="C1269" s="39">
        <v>32.0</v>
      </c>
      <c r="D1269" s="21" t="s">
        <v>4112</v>
      </c>
      <c r="E1269" s="21" t="s">
        <v>13</v>
      </c>
      <c r="F1269" s="35"/>
      <c r="G1269" s="21"/>
      <c r="H1269" s="21"/>
      <c r="I1269" s="21"/>
      <c r="J1269" s="21" t="s">
        <v>1342</v>
      </c>
      <c r="K1269" s="21" t="s">
        <v>4113</v>
      </c>
      <c r="L1269" s="41">
        <v>390000.0</v>
      </c>
      <c r="M1269" s="20"/>
      <c r="N1269" s="24">
        <v>200000.0</v>
      </c>
      <c r="O1269" s="25">
        <f t="shared" si="278"/>
        <v>0.0195</v>
      </c>
      <c r="P1269" s="26">
        <v>190000.0</v>
      </c>
      <c r="Q1269" s="26">
        <f t="shared" si="2"/>
        <v>180000</v>
      </c>
      <c r="R1269" s="20"/>
      <c r="S1269" s="20"/>
      <c r="T1269" s="20"/>
      <c r="U1269" s="20"/>
      <c r="V1269" s="20"/>
    </row>
    <row r="1270" ht="12.75" customHeight="1">
      <c r="A1270" s="18" t="s">
        <v>285</v>
      </c>
      <c r="B1270" s="21" t="s">
        <v>10</v>
      </c>
      <c r="C1270" s="39">
        <v>484.0</v>
      </c>
      <c r="D1270" s="21" t="s">
        <v>4114</v>
      </c>
      <c r="E1270" s="21" t="s">
        <v>11</v>
      </c>
      <c r="F1270" s="20"/>
      <c r="G1270" s="20"/>
      <c r="H1270" s="20"/>
      <c r="I1270" s="20"/>
      <c r="J1270" s="21" t="s">
        <v>705</v>
      </c>
      <c r="K1270" s="21" t="s">
        <v>3859</v>
      </c>
      <c r="L1270" s="22">
        <v>400000.0</v>
      </c>
      <c r="M1270" s="36"/>
      <c r="N1270" s="26">
        <v>200000.0</v>
      </c>
      <c r="O1270" s="25">
        <f t="shared" si="278"/>
        <v>0.02</v>
      </c>
      <c r="P1270" s="26">
        <v>200000.0</v>
      </c>
      <c r="Q1270" s="26">
        <f t="shared" si="2"/>
        <v>190000</v>
      </c>
      <c r="R1270" s="20"/>
      <c r="S1270" s="20"/>
      <c r="T1270" s="20"/>
      <c r="U1270" s="20"/>
      <c r="V1270" s="20"/>
    </row>
    <row r="1271" ht="12.75" customHeight="1">
      <c r="A1271" s="18" t="s">
        <v>43</v>
      </c>
      <c r="B1271" s="21" t="s">
        <v>10</v>
      </c>
      <c r="C1271" s="39">
        <v>364.0</v>
      </c>
      <c r="D1271" s="21" t="s">
        <v>4115</v>
      </c>
      <c r="E1271" s="21" t="s">
        <v>13</v>
      </c>
      <c r="F1271" s="20"/>
      <c r="G1271" s="20"/>
      <c r="H1271" s="20"/>
      <c r="I1271" s="20"/>
      <c r="J1271" s="21" t="s">
        <v>1594</v>
      </c>
      <c r="K1271" s="21" t="s">
        <v>2195</v>
      </c>
      <c r="L1271" s="22">
        <v>420000.0</v>
      </c>
      <c r="M1271" s="36"/>
      <c r="N1271" s="26">
        <v>60000.0</v>
      </c>
      <c r="O1271" s="25">
        <f t="shared" si="278"/>
        <v>0.07</v>
      </c>
      <c r="P1271" s="26">
        <v>360000.0</v>
      </c>
      <c r="Q1271" s="26">
        <f t="shared" si="2"/>
        <v>350000</v>
      </c>
      <c r="R1271" s="20"/>
      <c r="S1271" s="20"/>
      <c r="T1271" s="20"/>
      <c r="U1271" s="20"/>
      <c r="V1271" s="20"/>
    </row>
    <row r="1272" ht="12.75" customHeight="1">
      <c r="A1272" s="18" t="s">
        <v>173</v>
      </c>
      <c r="B1272" s="21" t="s">
        <v>10</v>
      </c>
      <c r="C1272" s="39">
        <v>269.0</v>
      </c>
      <c r="D1272" s="21" t="s">
        <v>4116</v>
      </c>
      <c r="E1272" s="21" t="s">
        <v>11</v>
      </c>
      <c r="F1272" s="20"/>
      <c r="G1272" s="20"/>
      <c r="H1272" s="20"/>
      <c r="I1272" s="20"/>
      <c r="J1272" s="21" t="s">
        <v>3209</v>
      </c>
      <c r="K1272" s="21" t="s">
        <v>4074</v>
      </c>
      <c r="L1272" s="22">
        <v>450000.0</v>
      </c>
      <c r="M1272" s="36"/>
      <c r="N1272" s="26">
        <v>50000.0</v>
      </c>
      <c r="O1272" s="25">
        <f t="shared" si="278"/>
        <v>0.09</v>
      </c>
      <c r="P1272" s="26">
        <v>400000.0</v>
      </c>
      <c r="Q1272" s="26">
        <f t="shared" si="2"/>
        <v>390000</v>
      </c>
      <c r="R1272" s="20"/>
      <c r="S1272" s="20"/>
      <c r="T1272" s="20"/>
      <c r="U1272" s="20"/>
      <c r="V1272" s="20"/>
    </row>
    <row r="1273" ht="12.75" customHeight="1">
      <c r="A1273" s="18" t="s">
        <v>181</v>
      </c>
      <c r="B1273" s="21" t="s">
        <v>10</v>
      </c>
      <c r="C1273" s="39">
        <v>455.0</v>
      </c>
      <c r="D1273" s="21" t="s">
        <v>4117</v>
      </c>
      <c r="E1273" s="21" t="s">
        <v>11</v>
      </c>
      <c r="F1273" s="20"/>
      <c r="G1273" s="20"/>
      <c r="H1273" s="20"/>
      <c r="I1273" s="20"/>
      <c r="J1273" s="21" t="s">
        <v>454</v>
      </c>
      <c r="K1273" s="21" t="s">
        <v>4118</v>
      </c>
      <c r="L1273" s="22">
        <v>450000.0</v>
      </c>
      <c r="M1273" s="36"/>
      <c r="N1273" s="26">
        <v>75000.0</v>
      </c>
      <c r="O1273" s="25">
        <f t="shared" si="278"/>
        <v>0.06</v>
      </c>
      <c r="P1273" s="26">
        <v>375000.0</v>
      </c>
      <c r="Q1273" s="26">
        <f t="shared" si="2"/>
        <v>365000</v>
      </c>
      <c r="R1273" s="20"/>
      <c r="S1273" s="20"/>
      <c r="T1273" s="20"/>
      <c r="U1273" s="20"/>
      <c r="V1273" s="20"/>
    </row>
    <row r="1274" ht="12.75" customHeight="1">
      <c r="A1274" s="18" t="s">
        <v>217</v>
      </c>
      <c r="B1274" s="21" t="s">
        <v>10</v>
      </c>
      <c r="C1274" s="39">
        <v>348.0</v>
      </c>
      <c r="D1274" s="21" t="s">
        <v>4119</v>
      </c>
      <c r="E1274" s="21" t="s">
        <v>13</v>
      </c>
      <c r="F1274" s="20"/>
      <c r="G1274" s="20"/>
      <c r="H1274" s="20"/>
      <c r="I1274" s="20"/>
      <c r="J1274" s="21" t="s">
        <v>2234</v>
      </c>
      <c r="K1274" s="21" t="s">
        <v>4031</v>
      </c>
      <c r="L1274" s="22">
        <v>460000.0</v>
      </c>
      <c r="M1274" s="36"/>
      <c r="N1274" s="24">
        <v>200000.0</v>
      </c>
      <c r="O1274" s="25">
        <f t="shared" si="278"/>
        <v>0.023</v>
      </c>
      <c r="P1274" s="26">
        <v>421000.0</v>
      </c>
      <c r="Q1274" s="26">
        <f t="shared" si="2"/>
        <v>250000</v>
      </c>
      <c r="R1274" s="20"/>
      <c r="S1274" s="20"/>
      <c r="T1274" s="20"/>
      <c r="U1274" s="20"/>
      <c r="V1274" s="20"/>
    </row>
    <row r="1275" ht="12.75" customHeight="1">
      <c r="A1275" s="33" t="s">
        <v>237</v>
      </c>
      <c r="B1275" s="21" t="s">
        <v>10</v>
      </c>
      <c r="C1275" s="39">
        <v>187.0</v>
      </c>
      <c r="D1275" s="21" t="s">
        <v>4120</v>
      </c>
      <c r="E1275" s="21" t="s">
        <v>13</v>
      </c>
      <c r="F1275" s="35"/>
      <c r="G1275" s="21"/>
      <c r="H1275" s="21"/>
      <c r="I1275" s="21"/>
      <c r="J1275" s="21" t="s">
        <v>3511</v>
      </c>
      <c r="K1275" s="21" t="s">
        <v>4121</v>
      </c>
      <c r="L1275" s="41">
        <v>460000.0</v>
      </c>
      <c r="M1275" s="20"/>
      <c r="N1275" s="24">
        <v>50000.0</v>
      </c>
      <c r="O1275" s="25">
        <f t="shared" si="278"/>
        <v>0.092</v>
      </c>
      <c r="P1275" s="26">
        <v>410000.0</v>
      </c>
      <c r="Q1275" s="26">
        <f t="shared" si="2"/>
        <v>400000</v>
      </c>
      <c r="R1275" s="20"/>
      <c r="S1275" s="20"/>
      <c r="T1275" s="20"/>
      <c r="U1275" s="20"/>
      <c r="V1275" s="20"/>
    </row>
    <row r="1276" ht="12.75" customHeight="1">
      <c r="A1276" s="33" t="s">
        <v>185</v>
      </c>
      <c r="B1276" s="21" t="s">
        <v>10</v>
      </c>
      <c r="C1276" s="39">
        <v>79.0</v>
      </c>
      <c r="D1276" s="21" t="s">
        <v>4122</v>
      </c>
      <c r="E1276" s="21" t="s">
        <v>11</v>
      </c>
      <c r="F1276" s="35"/>
      <c r="G1276" s="21"/>
      <c r="H1276" s="21"/>
      <c r="I1276" s="21"/>
      <c r="J1276" s="21" t="s">
        <v>1129</v>
      </c>
      <c r="K1276" s="21" t="s">
        <v>4123</v>
      </c>
      <c r="L1276" s="41">
        <v>500000.0</v>
      </c>
      <c r="M1276" s="20"/>
      <c r="N1276" s="24">
        <v>100000.0</v>
      </c>
      <c r="O1276" s="25">
        <f t="shared" si="278"/>
        <v>0.05</v>
      </c>
      <c r="P1276" s="26">
        <v>400000.0</v>
      </c>
      <c r="Q1276" s="26">
        <f t="shared" si="2"/>
        <v>390000</v>
      </c>
      <c r="R1276" s="20"/>
      <c r="S1276" s="20"/>
      <c r="T1276" s="20"/>
      <c r="U1276" s="20"/>
      <c r="V1276" s="20"/>
    </row>
    <row r="1277" ht="12.75" customHeight="1">
      <c r="A1277" s="33" t="s">
        <v>217</v>
      </c>
      <c r="B1277" s="21" t="s">
        <v>10</v>
      </c>
      <c r="C1277" s="40">
        <v>145.0</v>
      </c>
      <c r="D1277" s="21" t="s">
        <v>4124</v>
      </c>
      <c r="E1277" s="21" t="s">
        <v>11</v>
      </c>
      <c r="F1277" s="35"/>
      <c r="G1277" s="21"/>
      <c r="H1277" s="21"/>
      <c r="I1277" s="21"/>
      <c r="J1277" s="21" t="s">
        <v>490</v>
      </c>
      <c r="K1277" s="21" t="s">
        <v>1941</v>
      </c>
      <c r="L1277" s="41">
        <v>500000.0</v>
      </c>
      <c r="M1277" s="20"/>
      <c r="N1277" s="24">
        <v>200000.0</v>
      </c>
      <c r="O1277" s="25">
        <f t="shared" si="278"/>
        <v>0.025</v>
      </c>
      <c r="P1277" s="26">
        <v>300000.0</v>
      </c>
      <c r="Q1277" s="26">
        <f t="shared" si="2"/>
        <v>290000</v>
      </c>
      <c r="R1277" s="20"/>
      <c r="S1277" s="20"/>
      <c r="T1277" s="20"/>
      <c r="U1277" s="20"/>
      <c r="V1277" s="20"/>
    </row>
    <row r="1278" ht="12.75" customHeight="1">
      <c r="A1278" s="33" t="s">
        <v>161</v>
      </c>
      <c r="B1278" s="21" t="s">
        <v>10</v>
      </c>
      <c r="C1278" s="40">
        <v>112.0</v>
      </c>
      <c r="D1278" s="21" t="s">
        <v>4125</v>
      </c>
      <c r="E1278" s="21" t="s">
        <v>13</v>
      </c>
      <c r="F1278" s="35"/>
      <c r="G1278" s="21"/>
      <c r="H1278" s="21"/>
      <c r="I1278" s="21"/>
      <c r="J1278" s="21" t="s">
        <v>1514</v>
      </c>
      <c r="K1278" s="21" t="s">
        <v>3928</v>
      </c>
      <c r="L1278" s="41">
        <v>550000.0</v>
      </c>
      <c r="M1278" s="20"/>
      <c r="N1278" s="24">
        <v>125000.0</v>
      </c>
      <c r="O1278" s="25">
        <f t="shared" si="278"/>
        <v>0.044</v>
      </c>
      <c r="P1278" s="26">
        <v>425000.0</v>
      </c>
      <c r="Q1278" s="26">
        <f t="shared" si="2"/>
        <v>415000</v>
      </c>
      <c r="R1278" s="20"/>
      <c r="S1278" s="20"/>
      <c r="T1278" s="20"/>
      <c r="U1278" s="20"/>
      <c r="V1278" s="20"/>
    </row>
    <row r="1279" ht="12.75" customHeight="1">
      <c r="A1279" s="33" t="s">
        <v>43</v>
      </c>
      <c r="B1279" s="21" t="s">
        <v>10</v>
      </c>
      <c r="C1279" s="39">
        <v>166.0</v>
      </c>
      <c r="D1279" s="21" t="s">
        <v>4126</v>
      </c>
      <c r="E1279" s="21" t="s">
        <v>13</v>
      </c>
      <c r="F1279" s="35"/>
      <c r="G1279" s="21"/>
      <c r="H1279" s="21"/>
      <c r="I1279" s="21"/>
      <c r="J1279" s="21" t="s">
        <v>705</v>
      </c>
      <c r="K1279" s="21" t="s">
        <v>3525</v>
      </c>
      <c r="L1279" s="41">
        <v>580000.0</v>
      </c>
      <c r="M1279" s="20"/>
      <c r="N1279" s="24">
        <v>60000.0</v>
      </c>
      <c r="O1279" s="25">
        <f t="shared" si="278"/>
        <v>0.09666666667</v>
      </c>
      <c r="P1279" s="26">
        <v>520000.0</v>
      </c>
      <c r="Q1279" s="26">
        <f t="shared" si="2"/>
        <v>510000</v>
      </c>
      <c r="R1279" s="20"/>
      <c r="S1279" s="20"/>
      <c r="T1279" s="20"/>
      <c r="U1279" s="20"/>
      <c r="V1279" s="20"/>
    </row>
    <row r="1280" ht="12.75" customHeight="1">
      <c r="A1280" s="33" t="s">
        <v>153</v>
      </c>
      <c r="B1280" s="21" t="s">
        <v>10</v>
      </c>
      <c r="C1280" s="39">
        <v>226.0</v>
      </c>
      <c r="D1280" s="21" t="s">
        <v>4127</v>
      </c>
      <c r="E1280" s="21" t="s">
        <v>11</v>
      </c>
      <c r="F1280" s="35"/>
      <c r="G1280" s="21"/>
      <c r="H1280" s="21"/>
      <c r="I1280" s="21"/>
      <c r="J1280" s="21" t="s">
        <v>1760</v>
      </c>
      <c r="K1280" s="21" t="s">
        <v>4106</v>
      </c>
      <c r="L1280" s="41">
        <v>580000.0</v>
      </c>
      <c r="M1280" s="36"/>
      <c r="N1280" s="24">
        <v>150000.0</v>
      </c>
      <c r="O1280" s="25">
        <f t="shared" si="278"/>
        <v>0.03866666667</v>
      </c>
      <c r="P1280" s="26">
        <v>575000.0</v>
      </c>
      <c r="Q1280" s="26">
        <f t="shared" si="2"/>
        <v>420000</v>
      </c>
      <c r="R1280" s="20"/>
      <c r="S1280" s="20"/>
      <c r="T1280" s="20"/>
      <c r="U1280" s="20"/>
      <c r="V1280" s="20"/>
    </row>
    <row r="1281" ht="12.75" customHeight="1">
      <c r="A1281" s="18" t="s">
        <v>185</v>
      </c>
      <c r="B1281" s="21" t="s">
        <v>10</v>
      </c>
      <c r="C1281" s="39">
        <v>357.0</v>
      </c>
      <c r="D1281" s="21" t="s">
        <v>4128</v>
      </c>
      <c r="E1281" s="21" t="s">
        <v>13</v>
      </c>
      <c r="F1281" s="20"/>
      <c r="G1281" s="20"/>
      <c r="H1281" s="20"/>
      <c r="I1281" s="20"/>
      <c r="J1281" s="21" t="s">
        <v>1599</v>
      </c>
      <c r="K1281" s="21" t="s">
        <v>3907</v>
      </c>
      <c r="L1281" s="22">
        <v>600000.0</v>
      </c>
      <c r="M1281" s="36"/>
      <c r="N1281" s="24">
        <v>100000.0</v>
      </c>
      <c r="O1281" s="25">
        <f t="shared" si="278"/>
        <v>0.06</v>
      </c>
      <c r="P1281" s="26">
        <v>525000.0</v>
      </c>
      <c r="Q1281" s="26">
        <f t="shared" si="2"/>
        <v>490000</v>
      </c>
      <c r="R1281" s="20"/>
      <c r="S1281" s="20"/>
      <c r="T1281" s="20"/>
      <c r="U1281" s="20"/>
      <c r="V1281" s="20"/>
    </row>
    <row r="1282" ht="12.75" customHeight="1">
      <c r="A1282" s="18" t="s">
        <v>285</v>
      </c>
      <c r="B1282" s="21" t="s">
        <v>10</v>
      </c>
      <c r="C1282" s="39">
        <v>415.0</v>
      </c>
      <c r="D1282" s="21" t="s">
        <v>4129</v>
      </c>
      <c r="E1282" s="21" t="s">
        <v>11</v>
      </c>
      <c r="F1282" s="20"/>
      <c r="G1282" s="20"/>
      <c r="H1282" s="20"/>
      <c r="I1282" s="20"/>
      <c r="J1282" s="21" t="s">
        <v>618</v>
      </c>
      <c r="K1282" s="21" t="s">
        <v>3928</v>
      </c>
      <c r="L1282" s="22">
        <v>600000.0</v>
      </c>
      <c r="M1282" s="36"/>
      <c r="N1282" s="26">
        <v>200000.0</v>
      </c>
      <c r="O1282" s="25">
        <f t="shared" si="278"/>
        <v>0.03</v>
      </c>
      <c r="P1282" s="26">
        <v>400000.0</v>
      </c>
      <c r="Q1282" s="26">
        <f t="shared" si="2"/>
        <v>390000</v>
      </c>
      <c r="R1282" s="20"/>
      <c r="S1282" s="20"/>
      <c r="T1282" s="20"/>
      <c r="U1282" s="20"/>
      <c r="V1282" s="20"/>
    </row>
    <row r="1283" ht="12.75" customHeight="1">
      <c r="A1283" s="18" t="s">
        <v>185</v>
      </c>
      <c r="B1283" s="21" t="s">
        <v>10</v>
      </c>
      <c r="C1283" s="39">
        <v>458.0</v>
      </c>
      <c r="D1283" s="21" t="s">
        <v>4130</v>
      </c>
      <c r="E1283" s="21" t="s">
        <v>13</v>
      </c>
      <c r="F1283" s="20"/>
      <c r="G1283" s="20"/>
      <c r="H1283" s="20"/>
      <c r="I1283" s="20"/>
      <c r="J1283" s="21" t="s">
        <v>793</v>
      </c>
      <c r="K1283" s="21" t="s">
        <v>4118</v>
      </c>
      <c r="L1283" s="22">
        <v>640000.0</v>
      </c>
      <c r="M1283" s="36"/>
      <c r="N1283" s="24">
        <v>100000.0</v>
      </c>
      <c r="O1283" s="25">
        <f t="shared" si="278"/>
        <v>0.064</v>
      </c>
      <c r="P1283" s="26">
        <v>565000.0</v>
      </c>
      <c r="Q1283" s="26">
        <f t="shared" si="2"/>
        <v>530000</v>
      </c>
      <c r="R1283" s="20"/>
      <c r="S1283" s="20"/>
      <c r="T1283" s="20"/>
      <c r="U1283" s="20"/>
      <c r="V1283" s="20"/>
    </row>
    <row r="1284" ht="12.75" customHeight="1">
      <c r="A1284" s="33" t="s">
        <v>285</v>
      </c>
      <c r="B1284" s="21" t="s">
        <v>10</v>
      </c>
      <c r="C1284" s="40">
        <v>173.0</v>
      </c>
      <c r="D1284" s="21" t="s">
        <v>4131</v>
      </c>
      <c r="E1284" s="21" t="s">
        <v>13</v>
      </c>
      <c r="F1284" s="35"/>
      <c r="G1284" s="21"/>
      <c r="H1284" s="21"/>
      <c r="I1284" s="21"/>
      <c r="J1284" s="21" t="s">
        <v>1760</v>
      </c>
      <c r="K1284" s="21" t="s">
        <v>4132</v>
      </c>
      <c r="L1284" s="41">
        <v>675000.0</v>
      </c>
      <c r="M1284" s="20"/>
      <c r="N1284" s="24">
        <v>200000.0</v>
      </c>
      <c r="O1284" s="25">
        <f t="shared" si="278"/>
        <v>0.03375</v>
      </c>
      <c r="P1284" s="26">
        <v>475000.0</v>
      </c>
      <c r="Q1284" s="26">
        <f t="shared" si="2"/>
        <v>465000</v>
      </c>
      <c r="R1284" s="20"/>
      <c r="S1284" s="20"/>
      <c r="T1284" s="20"/>
      <c r="U1284" s="20"/>
      <c r="V1284" s="20"/>
    </row>
    <row r="1285" ht="12.75" customHeight="1">
      <c r="A1285" s="33" t="s">
        <v>161</v>
      </c>
      <c r="B1285" s="21" t="s">
        <v>10</v>
      </c>
      <c r="C1285" s="39">
        <v>219.0</v>
      </c>
      <c r="D1285" s="21" t="s">
        <v>4133</v>
      </c>
      <c r="E1285" s="21" t="s">
        <v>11</v>
      </c>
      <c r="F1285" s="35"/>
      <c r="G1285" s="21"/>
      <c r="H1285" s="21"/>
      <c r="I1285" s="21"/>
      <c r="J1285" s="21" t="s">
        <v>454</v>
      </c>
      <c r="K1285" s="21" t="s">
        <v>4106</v>
      </c>
      <c r="L1285" s="41">
        <v>750000.0</v>
      </c>
      <c r="M1285" s="36"/>
      <c r="N1285" s="24">
        <v>125000.0</v>
      </c>
      <c r="O1285" s="25">
        <f t="shared" si="278"/>
        <v>0.06</v>
      </c>
      <c r="P1285" s="26">
        <v>625000.0</v>
      </c>
      <c r="Q1285" s="26">
        <f t="shared" si="2"/>
        <v>615000</v>
      </c>
      <c r="R1285" s="20"/>
      <c r="S1285" s="20"/>
      <c r="T1285" s="20"/>
      <c r="U1285" s="20"/>
      <c r="V1285" s="20"/>
    </row>
    <row r="1286" ht="12.75" customHeight="1">
      <c r="A1286" s="33" t="s">
        <v>101</v>
      </c>
      <c r="B1286" s="21" t="s">
        <v>10</v>
      </c>
      <c r="C1286" s="39">
        <v>10.0</v>
      </c>
      <c r="D1286" s="21" t="s">
        <v>4134</v>
      </c>
      <c r="E1286" s="21" t="s">
        <v>11</v>
      </c>
      <c r="F1286" s="35"/>
      <c r="G1286" s="21"/>
      <c r="H1286" s="21"/>
      <c r="I1286" s="21"/>
      <c r="J1286" s="21" t="s">
        <v>3379</v>
      </c>
      <c r="K1286" s="21" t="s">
        <v>3011</v>
      </c>
      <c r="L1286" s="41">
        <v>780000.0</v>
      </c>
      <c r="M1286" s="20"/>
      <c r="N1286" s="24">
        <v>350000.0</v>
      </c>
      <c r="O1286" s="25">
        <f t="shared" si="278"/>
        <v>0.02228571429</v>
      </c>
      <c r="P1286" s="26">
        <v>430000.0</v>
      </c>
      <c r="Q1286" s="26">
        <f t="shared" si="2"/>
        <v>420000</v>
      </c>
      <c r="R1286" s="20"/>
      <c r="S1286" s="20"/>
      <c r="T1286" s="20"/>
      <c r="U1286" s="20"/>
      <c r="V1286" s="20"/>
    </row>
    <row r="1287" ht="12.75" customHeight="1">
      <c r="A1287" s="33" t="s">
        <v>43</v>
      </c>
      <c r="B1287" s="21" t="s">
        <v>10</v>
      </c>
      <c r="C1287" s="39">
        <v>114.0</v>
      </c>
      <c r="D1287" s="21" t="s">
        <v>4135</v>
      </c>
      <c r="E1287" s="21" t="s">
        <v>13</v>
      </c>
      <c r="F1287" s="35"/>
      <c r="G1287" s="21"/>
      <c r="H1287" s="21"/>
      <c r="I1287" s="21"/>
      <c r="J1287" s="21" t="s">
        <v>468</v>
      </c>
      <c r="K1287" s="21" t="s">
        <v>4136</v>
      </c>
      <c r="L1287" s="41">
        <v>850000.0</v>
      </c>
      <c r="M1287" s="20"/>
      <c r="N1287" s="24">
        <v>60000.0</v>
      </c>
      <c r="O1287" s="25">
        <f t="shared" si="278"/>
        <v>0.1416666667</v>
      </c>
      <c r="P1287" s="26">
        <v>790000.0</v>
      </c>
      <c r="Q1287" s="26">
        <f t="shared" si="2"/>
        <v>780000</v>
      </c>
      <c r="R1287" s="20"/>
      <c r="S1287" s="20"/>
      <c r="T1287" s="20"/>
      <c r="U1287" s="20"/>
      <c r="V1287" s="20"/>
    </row>
    <row r="1288" ht="12.75" customHeight="1">
      <c r="A1288" s="18" t="s">
        <v>217</v>
      </c>
      <c r="B1288" s="21" t="s">
        <v>10</v>
      </c>
      <c r="C1288" s="39">
        <v>267.0</v>
      </c>
      <c r="D1288" s="21" t="s">
        <v>4137</v>
      </c>
      <c r="E1288" s="21" t="s">
        <v>11</v>
      </c>
      <c r="F1288" s="20"/>
      <c r="G1288" s="20"/>
      <c r="H1288" s="20"/>
      <c r="I1288" s="20"/>
      <c r="J1288" s="21" t="s">
        <v>2234</v>
      </c>
      <c r="K1288" s="21" t="s">
        <v>3928</v>
      </c>
      <c r="L1288" s="22">
        <v>900000.0</v>
      </c>
      <c r="M1288" s="36"/>
      <c r="N1288" s="24">
        <v>200000.0</v>
      </c>
      <c r="O1288" s="25">
        <f t="shared" si="278"/>
        <v>0.045</v>
      </c>
      <c r="P1288" s="26">
        <v>861000.0</v>
      </c>
      <c r="Q1288" s="26">
        <f t="shared" si="2"/>
        <v>690000</v>
      </c>
      <c r="R1288" s="20"/>
      <c r="S1288" s="20"/>
      <c r="T1288" s="20"/>
      <c r="U1288" s="20"/>
      <c r="V1288" s="20"/>
    </row>
    <row r="1289" ht="12.75" customHeight="1">
      <c r="A1289" s="18" t="s">
        <v>99</v>
      </c>
      <c r="B1289" s="21" t="s">
        <v>10</v>
      </c>
      <c r="C1289" s="39">
        <v>465.0</v>
      </c>
      <c r="D1289" s="21" t="s">
        <v>4138</v>
      </c>
      <c r="E1289" s="21" t="s">
        <v>13</v>
      </c>
      <c r="F1289" s="20"/>
      <c r="G1289" s="20"/>
      <c r="H1289" s="20"/>
      <c r="I1289" s="20"/>
      <c r="J1289" s="21" t="s">
        <v>893</v>
      </c>
      <c r="K1289" s="21" t="s">
        <v>3928</v>
      </c>
      <c r="L1289" s="22">
        <v>1000000.0</v>
      </c>
      <c r="M1289" s="36"/>
      <c r="N1289" s="24">
        <v>350000.0</v>
      </c>
      <c r="O1289" s="25">
        <f t="shared" si="278"/>
        <v>0.02857142857</v>
      </c>
      <c r="P1289" s="26">
        <v>992000.0</v>
      </c>
      <c r="Q1289" s="26">
        <f t="shared" si="2"/>
        <v>640000</v>
      </c>
      <c r="R1289" s="20"/>
      <c r="S1289" s="20"/>
      <c r="T1289" s="20"/>
      <c r="U1289" s="20"/>
      <c r="V1289" s="20"/>
    </row>
    <row r="1290" ht="12.75" customHeight="1">
      <c r="A1290" s="18" t="s">
        <v>99</v>
      </c>
      <c r="B1290" s="21" t="s">
        <v>10</v>
      </c>
      <c r="C1290" s="39">
        <v>323.0</v>
      </c>
      <c r="D1290" s="21" t="s">
        <v>4139</v>
      </c>
      <c r="E1290" s="21" t="s">
        <v>11</v>
      </c>
      <c r="F1290" s="20"/>
      <c r="G1290" s="20"/>
      <c r="H1290" s="20"/>
      <c r="I1290" s="20"/>
      <c r="J1290" s="21" t="s">
        <v>618</v>
      </c>
      <c r="K1290" s="21" t="s">
        <v>3928</v>
      </c>
      <c r="L1290" s="22">
        <v>2000000.0</v>
      </c>
      <c r="M1290" s="36"/>
      <c r="N1290" s="24">
        <v>350000.0</v>
      </c>
      <c r="O1290" s="25">
        <f t="shared" si="278"/>
        <v>0.05714285714</v>
      </c>
      <c r="P1290" s="26">
        <v>1992000.0</v>
      </c>
      <c r="Q1290" s="26">
        <f t="shared" si="2"/>
        <v>1640000</v>
      </c>
      <c r="R1290" s="20"/>
      <c r="S1290" s="20"/>
      <c r="T1290" s="20"/>
      <c r="U1290" s="20"/>
      <c r="V1290" s="20"/>
    </row>
    <row r="1291" ht="12.75" customHeight="1">
      <c r="A1291" s="18"/>
      <c r="B1291" s="18"/>
      <c r="C1291" s="39"/>
      <c r="D1291" s="21"/>
      <c r="E1291" s="20"/>
      <c r="F1291" s="20"/>
      <c r="G1291" s="20"/>
      <c r="H1291" s="20"/>
      <c r="I1291" s="20"/>
      <c r="J1291" s="21"/>
      <c r="K1291" s="21"/>
      <c r="L1291" s="22"/>
      <c r="M1291" s="36"/>
      <c r="N1291" s="26"/>
      <c r="O1291" s="25"/>
      <c r="P1291" s="26"/>
      <c r="Q1291" s="20"/>
      <c r="R1291" s="20"/>
      <c r="S1291" s="20"/>
      <c r="T1291" s="20"/>
      <c r="U1291" s="20"/>
      <c r="V1291" s="20"/>
    </row>
    <row r="1292" ht="12.75" customHeight="1">
      <c r="A1292" s="18"/>
      <c r="B1292" s="18"/>
      <c r="C1292" s="39"/>
      <c r="D1292" s="21"/>
      <c r="E1292" s="20"/>
      <c r="F1292" s="20"/>
      <c r="G1292" s="20"/>
      <c r="H1292" s="20"/>
      <c r="I1292" s="20"/>
      <c r="J1292" s="21"/>
      <c r="K1292" s="21"/>
      <c r="L1292" s="22"/>
      <c r="M1292" s="36"/>
      <c r="N1292" s="26"/>
      <c r="O1292" s="25"/>
      <c r="P1292" s="26"/>
      <c r="Q1292" s="20"/>
      <c r="R1292" s="20"/>
      <c r="S1292" s="20"/>
      <c r="T1292" s="20"/>
      <c r="U1292" s="20"/>
      <c r="V1292" s="20"/>
    </row>
    <row r="1293" ht="12.75" customHeight="1">
      <c r="A1293" s="18"/>
      <c r="B1293" s="18"/>
      <c r="C1293" s="39"/>
      <c r="D1293" s="21"/>
      <c r="E1293" s="20"/>
      <c r="F1293" s="20"/>
      <c r="G1293" s="20"/>
      <c r="H1293" s="20"/>
      <c r="I1293" s="20"/>
      <c r="J1293" s="21"/>
      <c r="K1293" s="21"/>
      <c r="L1293" s="22"/>
      <c r="M1293" s="36"/>
      <c r="N1293" s="26"/>
      <c r="O1293" s="25"/>
      <c r="P1293" s="26"/>
      <c r="Q1293" s="20"/>
      <c r="R1293" s="20"/>
      <c r="S1293" s="20"/>
      <c r="T1293" s="20"/>
      <c r="U1293" s="20"/>
      <c r="V1293" s="20"/>
    </row>
    <row r="1294" ht="12.75" customHeight="1">
      <c r="A1294" s="18"/>
      <c r="B1294" s="18"/>
      <c r="C1294" s="39"/>
      <c r="D1294" s="21"/>
      <c r="E1294" s="20"/>
      <c r="F1294" s="20"/>
      <c r="G1294" s="20"/>
      <c r="H1294" s="20"/>
      <c r="I1294" s="20"/>
      <c r="J1294" s="21"/>
      <c r="K1294" s="21"/>
      <c r="L1294" s="22"/>
      <c r="M1294" s="36"/>
      <c r="N1294" s="26"/>
      <c r="O1294" s="25"/>
      <c r="P1294" s="26"/>
      <c r="Q1294" s="20"/>
      <c r="R1294" s="20"/>
      <c r="S1294" s="20"/>
      <c r="T1294" s="20"/>
      <c r="U1294" s="20"/>
      <c r="V1294" s="20"/>
    </row>
    <row r="1295" ht="12.75" customHeight="1">
      <c r="A1295" s="18"/>
      <c r="B1295" s="18"/>
      <c r="C1295" s="39"/>
      <c r="D1295" s="21"/>
      <c r="E1295" s="20"/>
      <c r="F1295" s="20"/>
      <c r="G1295" s="20"/>
      <c r="H1295" s="20"/>
      <c r="I1295" s="20"/>
      <c r="J1295" s="21"/>
      <c r="K1295" s="21"/>
      <c r="L1295" s="22"/>
      <c r="M1295" s="36"/>
      <c r="N1295" s="26"/>
      <c r="O1295" s="25"/>
      <c r="P1295" s="26"/>
      <c r="Q1295" s="20"/>
      <c r="R1295" s="20"/>
      <c r="S1295" s="20"/>
      <c r="T1295" s="20"/>
      <c r="U1295" s="20"/>
      <c r="V1295" s="20"/>
    </row>
    <row r="1296" ht="12.75" customHeight="1">
      <c r="A1296" s="18"/>
      <c r="B1296" s="18"/>
      <c r="C1296" s="39"/>
      <c r="D1296" s="21"/>
      <c r="E1296" s="20"/>
      <c r="F1296" s="20"/>
      <c r="G1296" s="20"/>
      <c r="H1296" s="20"/>
      <c r="I1296" s="20"/>
      <c r="J1296" s="21"/>
      <c r="K1296" s="21"/>
      <c r="L1296" s="22"/>
      <c r="M1296" s="36"/>
      <c r="N1296" s="26"/>
      <c r="O1296" s="25"/>
      <c r="P1296" s="26"/>
      <c r="Q1296" s="20"/>
      <c r="R1296" s="20"/>
      <c r="S1296" s="20"/>
      <c r="T1296" s="20"/>
      <c r="U1296" s="20"/>
      <c r="V1296" s="20"/>
    </row>
    <row r="1297" ht="12.75" customHeight="1">
      <c r="A1297" s="18"/>
      <c r="B1297" s="18"/>
      <c r="C1297" s="39"/>
      <c r="D1297" s="21"/>
      <c r="E1297" s="20"/>
      <c r="F1297" s="20"/>
      <c r="G1297" s="20"/>
      <c r="H1297" s="20"/>
      <c r="I1297" s="20"/>
      <c r="J1297" s="21"/>
      <c r="K1297" s="21"/>
      <c r="L1297" s="22"/>
      <c r="M1297" s="36"/>
      <c r="N1297" s="26"/>
      <c r="O1297" s="25"/>
      <c r="P1297" s="26"/>
      <c r="Q1297" s="20"/>
      <c r="R1297" s="20"/>
      <c r="S1297" s="20"/>
      <c r="T1297" s="20"/>
      <c r="U1297" s="20"/>
      <c r="V1297" s="20"/>
    </row>
    <row r="1298" ht="12.75" customHeight="1">
      <c r="A1298" s="18"/>
      <c r="B1298" s="18"/>
      <c r="C1298" s="39"/>
      <c r="D1298" s="21"/>
      <c r="E1298" s="20"/>
      <c r="F1298" s="20"/>
      <c r="G1298" s="20"/>
      <c r="H1298" s="20"/>
      <c r="I1298" s="20"/>
      <c r="J1298" s="21"/>
      <c r="K1298" s="21"/>
      <c r="L1298" s="22"/>
      <c r="M1298" s="36"/>
      <c r="N1298" s="26"/>
      <c r="O1298" s="25"/>
      <c r="P1298" s="26"/>
      <c r="Q1298" s="20"/>
      <c r="R1298" s="20"/>
      <c r="S1298" s="20"/>
      <c r="T1298" s="20"/>
      <c r="U1298" s="20"/>
      <c r="V1298" s="20"/>
    </row>
    <row r="1299" ht="12.75" customHeight="1">
      <c r="A1299" s="18"/>
      <c r="B1299" s="18"/>
      <c r="C1299" s="39"/>
      <c r="D1299" s="21"/>
      <c r="E1299" s="20"/>
      <c r="F1299" s="20"/>
      <c r="G1299" s="20"/>
      <c r="H1299" s="20"/>
      <c r="I1299" s="20"/>
      <c r="J1299" s="21"/>
      <c r="K1299" s="21"/>
      <c r="L1299" s="22"/>
      <c r="M1299" s="36"/>
      <c r="N1299" s="26"/>
      <c r="O1299" s="25"/>
      <c r="P1299" s="26"/>
      <c r="Q1299" s="20"/>
      <c r="R1299" s="20"/>
      <c r="S1299" s="20"/>
      <c r="T1299" s="20"/>
      <c r="U1299" s="20"/>
      <c r="V1299" s="20"/>
    </row>
    <row r="1300" ht="12.75" customHeight="1">
      <c r="A1300" s="18"/>
      <c r="B1300" s="18"/>
      <c r="C1300" s="39"/>
      <c r="D1300" s="21"/>
      <c r="E1300" s="20"/>
      <c r="F1300" s="20"/>
      <c r="G1300" s="20"/>
      <c r="H1300" s="20"/>
      <c r="I1300" s="20"/>
      <c r="J1300" s="21"/>
      <c r="K1300" s="21"/>
      <c r="L1300" s="22"/>
      <c r="M1300" s="36"/>
      <c r="N1300" s="26"/>
      <c r="O1300" s="25"/>
      <c r="P1300" s="26"/>
      <c r="Q1300" s="20"/>
      <c r="R1300" s="20"/>
      <c r="S1300" s="20"/>
      <c r="T1300" s="20"/>
      <c r="U1300" s="20"/>
      <c r="V1300" s="20"/>
    </row>
    <row r="1301" ht="12.75" customHeight="1">
      <c r="A1301" s="18"/>
      <c r="B1301" s="18"/>
      <c r="C1301" s="39"/>
      <c r="D1301" s="21"/>
      <c r="E1301" s="20"/>
      <c r="F1301" s="20"/>
      <c r="G1301" s="20"/>
      <c r="H1301" s="20"/>
      <c r="I1301" s="20"/>
      <c r="J1301" s="21"/>
      <c r="K1301" s="21"/>
      <c r="L1301" s="22"/>
      <c r="M1301" s="36"/>
      <c r="N1301" s="26"/>
      <c r="O1301" s="25"/>
      <c r="P1301" s="26"/>
      <c r="Q1301" s="20"/>
      <c r="R1301" s="20"/>
      <c r="S1301" s="20"/>
      <c r="T1301" s="20"/>
      <c r="U1301" s="20"/>
      <c r="V1301" s="20"/>
    </row>
    <row r="1302" ht="12.75" customHeight="1">
      <c r="A1302" s="18"/>
      <c r="B1302" s="18"/>
      <c r="C1302" s="39"/>
      <c r="D1302" s="21"/>
      <c r="E1302" s="20"/>
      <c r="F1302" s="20"/>
      <c r="G1302" s="20"/>
      <c r="H1302" s="20"/>
      <c r="I1302" s="20"/>
      <c r="J1302" s="21"/>
      <c r="K1302" s="21"/>
      <c r="L1302" s="22"/>
      <c r="M1302" s="36"/>
      <c r="N1302" s="26"/>
      <c r="O1302" s="25"/>
      <c r="P1302" s="26"/>
      <c r="Q1302" s="20"/>
      <c r="R1302" s="20"/>
      <c r="S1302" s="20"/>
      <c r="T1302" s="20"/>
      <c r="U1302" s="20"/>
      <c r="V1302" s="20"/>
    </row>
    <row r="1303" ht="12.75" customHeight="1">
      <c r="A1303" s="18"/>
      <c r="B1303" s="18"/>
      <c r="C1303" s="39"/>
      <c r="D1303" s="21"/>
      <c r="E1303" s="20"/>
      <c r="F1303" s="20"/>
      <c r="G1303" s="20"/>
      <c r="H1303" s="20"/>
      <c r="I1303" s="20"/>
      <c r="J1303" s="21"/>
      <c r="K1303" s="21"/>
      <c r="L1303" s="22"/>
      <c r="M1303" s="36"/>
      <c r="N1303" s="26"/>
      <c r="O1303" s="25"/>
      <c r="P1303" s="26"/>
      <c r="Q1303" s="20"/>
      <c r="R1303" s="20"/>
      <c r="S1303" s="20"/>
      <c r="T1303" s="20"/>
      <c r="U1303" s="20"/>
      <c r="V1303" s="20"/>
    </row>
    <row r="1304" ht="12.75" customHeight="1">
      <c r="A1304" s="18"/>
      <c r="B1304" s="18"/>
      <c r="C1304" s="39"/>
      <c r="D1304" s="21"/>
      <c r="E1304" s="20"/>
      <c r="F1304" s="20"/>
      <c r="G1304" s="20"/>
      <c r="H1304" s="20"/>
      <c r="I1304" s="20"/>
      <c r="J1304" s="21"/>
      <c r="K1304" s="21"/>
      <c r="L1304" s="22"/>
      <c r="M1304" s="36"/>
      <c r="N1304" s="26"/>
      <c r="O1304" s="25"/>
      <c r="P1304" s="26"/>
      <c r="Q1304" s="20"/>
      <c r="R1304" s="20"/>
      <c r="S1304" s="20"/>
      <c r="T1304" s="20"/>
      <c r="U1304" s="20"/>
      <c r="V1304" s="20"/>
    </row>
    <row r="1305" ht="12.75" customHeight="1">
      <c r="A1305" s="18"/>
      <c r="B1305" s="18"/>
      <c r="C1305" s="39"/>
      <c r="D1305" s="21"/>
      <c r="E1305" s="20"/>
      <c r="F1305" s="20"/>
      <c r="G1305" s="20"/>
      <c r="H1305" s="20"/>
      <c r="I1305" s="20"/>
      <c r="J1305" s="21"/>
      <c r="K1305" s="21"/>
      <c r="L1305" s="22"/>
      <c r="M1305" s="36"/>
      <c r="N1305" s="26"/>
      <c r="O1305" s="25"/>
      <c r="P1305" s="26"/>
      <c r="Q1305" s="20"/>
      <c r="R1305" s="20"/>
      <c r="S1305" s="20"/>
      <c r="T1305" s="20"/>
      <c r="U1305" s="20"/>
      <c r="V1305" s="20"/>
    </row>
    <row r="1306" ht="12.75" customHeight="1">
      <c r="A1306" s="18"/>
      <c r="B1306" s="18"/>
      <c r="C1306" s="39"/>
      <c r="D1306" s="21"/>
      <c r="E1306" s="20"/>
      <c r="F1306" s="20"/>
      <c r="G1306" s="20"/>
      <c r="H1306" s="20"/>
      <c r="I1306" s="20"/>
      <c r="J1306" s="21"/>
      <c r="K1306" s="21"/>
      <c r="L1306" s="22"/>
      <c r="M1306" s="36"/>
      <c r="N1306" s="26"/>
      <c r="O1306" s="25"/>
      <c r="P1306" s="26"/>
      <c r="Q1306" s="20"/>
      <c r="R1306" s="20"/>
      <c r="S1306" s="20"/>
      <c r="T1306" s="20"/>
      <c r="U1306" s="20"/>
      <c r="V1306" s="20"/>
    </row>
    <row r="1307" ht="12.75" customHeight="1">
      <c r="A1307" s="18"/>
      <c r="B1307" s="18"/>
      <c r="C1307" s="39"/>
      <c r="D1307" s="21"/>
      <c r="E1307" s="20"/>
      <c r="F1307" s="20"/>
      <c r="G1307" s="20"/>
      <c r="H1307" s="20"/>
      <c r="I1307" s="20"/>
      <c r="J1307" s="21"/>
      <c r="K1307" s="21"/>
      <c r="L1307" s="22"/>
      <c r="M1307" s="36"/>
      <c r="N1307" s="26"/>
      <c r="O1307" s="25"/>
      <c r="P1307" s="26"/>
      <c r="Q1307" s="20"/>
      <c r="R1307" s="20"/>
      <c r="S1307" s="20"/>
      <c r="T1307" s="20"/>
      <c r="U1307" s="20"/>
      <c r="V1307" s="20"/>
    </row>
    <row r="1308" ht="12.75" customHeight="1">
      <c r="A1308" s="18"/>
      <c r="B1308" s="18"/>
      <c r="C1308" s="39"/>
      <c r="D1308" s="21"/>
      <c r="E1308" s="20"/>
      <c r="F1308" s="20"/>
      <c r="G1308" s="20"/>
      <c r="H1308" s="20"/>
      <c r="I1308" s="20"/>
      <c r="J1308" s="21"/>
      <c r="K1308" s="21"/>
      <c r="L1308" s="22"/>
      <c r="M1308" s="36"/>
      <c r="N1308" s="26"/>
      <c r="O1308" s="25"/>
      <c r="P1308" s="26"/>
      <c r="Q1308" s="20"/>
      <c r="R1308" s="20"/>
      <c r="S1308" s="20"/>
      <c r="T1308" s="20"/>
      <c r="U1308" s="20"/>
      <c r="V1308" s="20"/>
    </row>
    <row r="1309" ht="12.75" customHeight="1">
      <c r="A1309" s="18"/>
      <c r="B1309" s="18"/>
      <c r="C1309" s="39"/>
      <c r="D1309" s="21"/>
      <c r="E1309" s="20"/>
      <c r="F1309" s="20"/>
      <c r="G1309" s="20"/>
      <c r="H1309" s="20"/>
      <c r="I1309" s="20"/>
      <c r="J1309" s="21"/>
      <c r="K1309" s="21"/>
      <c r="L1309" s="22"/>
      <c r="M1309" s="36"/>
      <c r="N1309" s="26"/>
      <c r="O1309" s="25"/>
      <c r="P1309" s="26"/>
      <c r="Q1309" s="20"/>
      <c r="R1309" s="20"/>
      <c r="S1309" s="20"/>
      <c r="T1309" s="20"/>
      <c r="U1309" s="20"/>
      <c r="V1309" s="20"/>
    </row>
    <row r="1310" ht="12.75" customHeight="1">
      <c r="A1310" s="18"/>
      <c r="B1310" s="18"/>
      <c r="C1310" s="39"/>
      <c r="D1310" s="21"/>
      <c r="E1310" s="20"/>
      <c r="F1310" s="20"/>
      <c r="G1310" s="20"/>
      <c r="H1310" s="20"/>
      <c r="I1310" s="20"/>
      <c r="J1310" s="21"/>
      <c r="K1310" s="21"/>
      <c r="L1310" s="22"/>
      <c r="M1310" s="36"/>
      <c r="N1310" s="26"/>
      <c r="O1310" s="25"/>
      <c r="P1310" s="26"/>
      <c r="Q1310" s="20"/>
      <c r="R1310" s="20"/>
      <c r="S1310" s="20"/>
      <c r="T1310" s="20"/>
      <c r="U1310" s="20"/>
      <c r="V1310" s="20"/>
    </row>
    <row r="1311" ht="12.75" customHeight="1">
      <c r="A1311" s="18"/>
      <c r="B1311" s="18"/>
      <c r="C1311" s="39"/>
      <c r="D1311" s="21"/>
      <c r="E1311" s="20"/>
      <c r="F1311" s="20"/>
      <c r="G1311" s="20"/>
      <c r="H1311" s="20"/>
      <c r="I1311" s="20"/>
      <c r="J1311" s="21"/>
      <c r="K1311" s="21"/>
      <c r="L1311" s="22"/>
      <c r="M1311" s="36"/>
      <c r="N1311" s="26"/>
      <c r="O1311" s="25"/>
      <c r="P1311" s="26"/>
      <c r="Q1311" s="20"/>
      <c r="R1311" s="20"/>
      <c r="S1311" s="20"/>
      <c r="T1311" s="20"/>
      <c r="U1311" s="20"/>
      <c r="V1311" s="20"/>
    </row>
    <row r="1312" ht="12.75" customHeight="1">
      <c r="A1312" s="18"/>
      <c r="B1312" s="18"/>
      <c r="C1312" s="39"/>
      <c r="D1312" s="21"/>
      <c r="E1312" s="20"/>
      <c r="F1312" s="20"/>
      <c r="G1312" s="20"/>
      <c r="H1312" s="20"/>
      <c r="I1312" s="20"/>
      <c r="J1312" s="21"/>
      <c r="K1312" s="21"/>
      <c r="L1312" s="22"/>
      <c r="M1312" s="36"/>
      <c r="N1312" s="26"/>
      <c r="O1312" s="25"/>
      <c r="P1312" s="26"/>
      <c r="Q1312" s="20"/>
      <c r="R1312" s="20"/>
      <c r="S1312" s="20"/>
      <c r="T1312" s="20"/>
      <c r="U1312" s="20"/>
      <c r="V1312" s="20"/>
    </row>
    <row r="1313" ht="12.75" customHeight="1">
      <c r="A1313" s="18"/>
      <c r="B1313" s="18"/>
      <c r="C1313" s="39"/>
      <c r="D1313" s="21"/>
      <c r="E1313" s="20"/>
      <c r="F1313" s="20"/>
      <c r="G1313" s="20"/>
      <c r="H1313" s="20"/>
      <c r="I1313" s="20"/>
      <c r="J1313" s="21"/>
      <c r="K1313" s="21"/>
      <c r="L1313" s="22"/>
      <c r="M1313" s="36"/>
      <c r="N1313" s="26"/>
      <c r="O1313" s="25"/>
      <c r="P1313" s="26"/>
      <c r="Q1313" s="20"/>
      <c r="R1313" s="20"/>
      <c r="S1313" s="20"/>
      <c r="T1313" s="20"/>
      <c r="U1313" s="20"/>
      <c r="V1313" s="20"/>
    </row>
    <row r="1314" ht="12.75" customHeight="1">
      <c r="A1314" s="18"/>
      <c r="B1314" s="18"/>
      <c r="C1314" s="39"/>
      <c r="D1314" s="21"/>
      <c r="E1314" s="20"/>
      <c r="F1314" s="20"/>
      <c r="G1314" s="20"/>
      <c r="H1314" s="20"/>
      <c r="I1314" s="20"/>
      <c r="J1314" s="21"/>
      <c r="K1314" s="21"/>
      <c r="L1314" s="22"/>
      <c r="M1314" s="36"/>
      <c r="N1314" s="26"/>
      <c r="O1314" s="25"/>
      <c r="P1314" s="26"/>
      <c r="Q1314" s="20"/>
      <c r="R1314" s="20"/>
      <c r="S1314" s="20"/>
      <c r="T1314" s="20"/>
      <c r="U1314" s="20"/>
      <c r="V1314" s="20"/>
    </row>
    <row r="1315" ht="12.75" customHeight="1">
      <c r="A1315" s="18"/>
      <c r="B1315" s="18"/>
      <c r="C1315" s="39"/>
      <c r="D1315" s="21"/>
      <c r="E1315" s="20"/>
      <c r="F1315" s="20"/>
      <c r="G1315" s="20"/>
      <c r="H1315" s="20"/>
      <c r="I1315" s="20"/>
      <c r="J1315" s="21"/>
      <c r="K1315" s="21"/>
      <c r="L1315" s="22"/>
      <c r="M1315" s="36"/>
      <c r="N1315" s="26"/>
      <c r="O1315" s="25"/>
      <c r="P1315" s="26"/>
      <c r="Q1315" s="20"/>
      <c r="R1315" s="20"/>
      <c r="S1315" s="20"/>
      <c r="T1315" s="20"/>
      <c r="U1315" s="20"/>
      <c r="V1315" s="20"/>
    </row>
    <row r="1316" ht="12.75" customHeight="1">
      <c r="A1316" s="18"/>
      <c r="B1316" s="18"/>
      <c r="C1316" s="39"/>
      <c r="D1316" s="21"/>
      <c r="E1316" s="20"/>
      <c r="F1316" s="20"/>
      <c r="G1316" s="20"/>
      <c r="H1316" s="20"/>
      <c r="I1316" s="20"/>
      <c r="J1316" s="21"/>
      <c r="K1316" s="21"/>
      <c r="L1316" s="22"/>
      <c r="M1316" s="36"/>
      <c r="N1316" s="26"/>
      <c r="O1316" s="25"/>
      <c r="P1316" s="26"/>
      <c r="Q1316" s="20"/>
      <c r="R1316" s="20"/>
      <c r="S1316" s="20"/>
      <c r="T1316" s="20"/>
      <c r="U1316" s="20"/>
      <c r="V1316" s="20"/>
    </row>
    <row r="1317" ht="12.75" customHeight="1">
      <c r="A1317" s="18"/>
      <c r="B1317" s="18"/>
      <c r="C1317" s="39"/>
      <c r="D1317" s="21"/>
      <c r="E1317" s="20"/>
      <c r="F1317" s="20"/>
      <c r="G1317" s="20"/>
      <c r="H1317" s="20"/>
      <c r="I1317" s="20"/>
      <c r="J1317" s="21"/>
      <c r="K1317" s="21"/>
      <c r="L1317" s="22"/>
      <c r="M1317" s="36"/>
      <c r="N1317" s="26"/>
      <c r="O1317" s="25"/>
      <c r="P1317" s="26"/>
      <c r="Q1317" s="20"/>
      <c r="R1317" s="20"/>
      <c r="S1317" s="20"/>
      <c r="T1317" s="20"/>
      <c r="U1317" s="20"/>
      <c r="V1317" s="20"/>
    </row>
    <row r="1318" ht="12.75" customHeight="1">
      <c r="A1318" s="18"/>
      <c r="B1318" s="18"/>
      <c r="C1318" s="39"/>
      <c r="D1318" s="21"/>
      <c r="E1318" s="20"/>
      <c r="F1318" s="20"/>
      <c r="G1318" s="20"/>
      <c r="H1318" s="20"/>
      <c r="I1318" s="20"/>
      <c r="J1318" s="21"/>
      <c r="K1318" s="21"/>
      <c r="L1318" s="22"/>
      <c r="M1318" s="36"/>
      <c r="N1318" s="26"/>
      <c r="O1318" s="25"/>
      <c r="P1318" s="26"/>
      <c r="Q1318" s="20"/>
      <c r="R1318" s="20"/>
      <c r="S1318" s="20"/>
      <c r="T1318" s="20"/>
      <c r="U1318" s="20"/>
      <c r="V1318" s="20"/>
    </row>
    <row r="1319" ht="12.75" customHeight="1">
      <c r="A1319" s="18"/>
      <c r="B1319" s="18"/>
      <c r="C1319" s="39"/>
      <c r="D1319" s="21"/>
      <c r="E1319" s="20"/>
      <c r="F1319" s="20"/>
      <c r="G1319" s="20"/>
      <c r="H1319" s="20"/>
      <c r="I1319" s="20"/>
      <c r="J1319" s="21"/>
      <c r="K1319" s="21"/>
      <c r="L1319" s="22"/>
      <c r="M1319" s="36"/>
      <c r="N1319" s="26"/>
      <c r="O1319" s="25"/>
      <c r="P1319" s="26"/>
      <c r="Q1319" s="20"/>
      <c r="R1319" s="20"/>
      <c r="S1319" s="20"/>
      <c r="T1319" s="20"/>
      <c r="U1319" s="20"/>
      <c r="V1319" s="20"/>
    </row>
    <row r="1320" ht="12.75" customHeight="1">
      <c r="A1320" s="18"/>
      <c r="B1320" s="18"/>
      <c r="C1320" s="39"/>
      <c r="D1320" s="21"/>
      <c r="E1320" s="20"/>
      <c r="F1320" s="20"/>
      <c r="G1320" s="20"/>
      <c r="H1320" s="20"/>
      <c r="I1320" s="20"/>
      <c r="J1320" s="21"/>
      <c r="K1320" s="21"/>
      <c r="L1320" s="22"/>
      <c r="M1320" s="36"/>
      <c r="N1320" s="26"/>
      <c r="O1320" s="25"/>
      <c r="P1320" s="26"/>
      <c r="Q1320" s="20"/>
      <c r="R1320" s="20"/>
      <c r="S1320" s="20"/>
      <c r="T1320" s="20"/>
      <c r="U1320" s="20"/>
      <c r="V1320" s="20"/>
    </row>
    <row r="1321" ht="12.75" customHeight="1">
      <c r="A1321" s="18"/>
      <c r="B1321" s="18"/>
      <c r="C1321" s="39"/>
      <c r="D1321" s="21"/>
      <c r="E1321" s="20"/>
      <c r="F1321" s="20"/>
      <c r="G1321" s="20"/>
      <c r="H1321" s="20"/>
      <c r="I1321" s="20"/>
      <c r="J1321" s="21"/>
      <c r="K1321" s="21"/>
      <c r="L1321" s="22"/>
      <c r="M1321" s="36"/>
      <c r="N1321" s="26"/>
      <c r="O1321" s="25"/>
      <c r="P1321" s="26"/>
      <c r="Q1321" s="20"/>
      <c r="R1321" s="20"/>
      <c r="S1321" s="20"/>
      <c r="T1321" s="20"/>
      <c r="U1321" s="20"/>
      <c r="V1321" s="20"/>
    </row>
    <row r="1322" ht="12.75" customHeight="1">
      <c r="A1322" s="18"/>
      <c r="B1322" s="18"/>
      <c r="C1322" s="39"/>
      <c r="D1322" s="21"/>
      <c r="E1322" s="20"/>
      <c r="F1322" s="20"/>
      <c r="G1322" s="20"/>
      <c r="H1322" s="20"/>
      <c r="I1322" s="20"/>
      <c r="J1322" s="21"/>
      <c r="K1322" s="21"/>
      <c r="L1322" s="22"/>
      <c r="M1322" s="36"/>
      <c r="N1322" s="26"/>
      <c r="O1322" s="25"/>
      <c r="P1322" s="26"/>
      <c r="Q1322" s="20"/>
      <c r="R1322" s="20"/>
      <c r="S1322" s="20"/>
      <c r="T1322" s="20"/>
      <c r="U1322" s="20"/>
      <c r="V1322" s="20"/>
    </row>
    <row r="1323" ht="12.75" customHeight="1">
      <c r="A1323" s="18"/>
      <c r="B1323" s="18"/>
      <c r="C1323" s="39"/>
      <c r="D1323" s="21"/>
      <c r="E1323" s="20"/>
      <c r="F1323" s="20"/>
      <c r="G1323" s="20"/>
      <c r="H1323" s="20"/>
      <c r="I1323" s="20"/>
      <c r="J1323" s="21"/>
      <c r="K1323" s="21"/>
      <c r="L1323" s="22"/>
      <c r="M1323" s="36"/>
      <c r="N1323" s="26"/>
      <c r="O1323" s="25"/>
      <c r="P1323" s="26"/>
      <c r="Q1323" s="20"/>
      <c r="R1323" s="20"/>
      <c r="S1323" s="20"/>
      <c r="T1323" s="20"/>
      <c r="U1323" s="20"/>
      <c r="V1323" s="20"/>
    </row>
    <row r="1324" ht="12.75" customHeight="1">
      <c r="A1324" s="18"/>
      <c r="B1324" s="18"/>
      <c r="C1324" s="39"/>
      <c r="D1324" s="21"/>
      <c r="E1324" s="20"/>
      <c r="F1324" s="20"/>
      <c r="G1324" s="20"/>
      <c r="H1324" s="20"/>
      <c r="I1324" s="20"/>
      <c r="J1324" s="21"/>
      <c r="K1324" s="21"/>
      <c r="L1324" s="22"/>
      <c r="M1324" s="36"/>
      <c r="N1324" s="26"/>
      <c r="O1324" s="25"/>
      <c r="P1324" s="26"/>
      <c r="Q1324" s="20"/>
      <c r="R1324" s="20"/>
      <c r="S1324" s="20"/>
      <c r="T1324" s="20"/>
      <c r="U1324" s="20"/>
      <c r="V1324" s="20"/>
    </row>
    <row r="1325" ht="12.75" customHeight="1">
      <c r="A1325" s="18"/>
      <c r="B1325" s="18"/>
      <c r="C1325" s="39"/>
      <c r="D1325" s="21"/>
      <c r="E1325" s="20"/>
      <c r="F1325" s="20"/>
      <c r="G1325" s="20"/>
      <c r="H1325" s="20"/>
      <c r="I1325" s="20"/>
      <c r="J1325" s="21"/>
      <c r="K1325" s="21"/>
      <c r="L1325" s="22"/>
      <c r="M1325" s="36"/>
      <c r="N1325" s="26"/>
      <c r="O1325" s="25"/>
      <c r="P1325" s="26"/>
      <c r="Q1325" s="20"/>
      <c r="R1325" s="20"/>
      <c r="S1325" s="20"/>
      <c r="T1325" s="20"/>
      <c r="U1325" s="20"/>
      <c r="V1325" s="20"/>
    </row>
    <row r="1326" ht="12.75" customHeight="1">
      <c r="A1326" s="18"/>
      <c r="B1326" s="18"/>
      <c r="C1326" s="39"/>
      <c r="D1326" s="21"/>
      <c r="E1326" s="20"/>
      <c r="F1326" s="20"/>
      <c r="G1326" s="20"/>
      <c r="H1326" s="20"/>
      <c r="I1326" s="20"/>
      <c r="J1326" s="21"/>
      <c r="K1326" s="21"/>
      <c r="L1326" s="22"/>
      <c r="M1326" s="36"/>
      <c r="N1326" s="26"/>
      <c r="O1326" s="25"/>
      <c r="P1326" s="26"/>
      <c r="Q1326" s="20"/>
      <c r="R1326" s="20"/>
      <c r="S1326" s="20"/>
      <c r="T1326" s="20"/>
      <c r="U1326" s="20"/>
      <c r="V1326" s="20"/>
    </row>
    <row r="1327" ht="12.75" customHeight="1">
      <c r="A1327" s="18"/>
      <c r="B1327" s="18"/>
      <c r="C1327" s="39"/>
      <c r="D1327" s="21"/>
      <c r="E1327" s="20"/>
      <c r="F1327" s="20"/>
      <c r="G1327" s="20"/>
      <c r="H1327" s="20"/>
      <c r="I1327" s="20"/>
      <c r="J1327" s="21"/>
      <c r="K1327" s="21"/>
      <c r="L1327" s="22"/>
      <c r="M1327" s="36"/>
      <c r="N1327" s="26"/>
      <c r="O1327" s="25"/>
      <c r="P1327" s="26"/>
      <c r="Q1327" s="20"/>
      <c r="R1327" s="20"/>
      <c r="S1327" s="20"/>
      <c r="T1327" s="20"/>
      <c r="U1327" s="20"/>
      <c r="V1327" s="20"/>
    </row>
    <row r="1328" ht="12.75" customHeight="1">
      <c r="A1328" s="18"/>
      <c r="B1328" s="18"/>
      <c r="C1328" s="39"/>
      <c r="D1328" s="21"/>
      <c r="E1328" s="20"/>
      <c r="F1328" s="20"/>
      <c r="G1328" s="20"/>
      <c r="H1328" s="20"/>
      <c r="I1328" s="20"/>
      <c r="J1328" s="21"/>
      <c r="K1328" s="21"/>
      <c r="L1328" s="22"/>
      <c r="M1328" s="36"/>
      <c r="N1328" s="26"/>
      <c r="O1328" s="25"/>
      <c r="P1328" s="26"/>
      <c r="Q1328" s="20"/>
      <c r="R1328" s="20"/>
      <c r="S1328" s="20"/>
      <c r="T1328" s="20"/>
      <c r="U1328" s="20"/>
      <c r="V1328" s="20"/>
    </row>
    <row r="1329" ht="12.75" customHeight="1">
      <c r="A1329" s="18"/>
      <c r="B1329" s="18"/>
      <c r="C1329" s="39"/>
      <c r="D1329" s="21"/>
      <c r="E1329" s="20"/>
      <c r="F1329" s="20"/>
      <c r="G1329" s="20"/>
      <c r="H1329" s="20"/>
      <c r="I1329" s="20"/>
      <c r="J1329" s="21"/>
      <c r="K1329" s="21"/>
      <c r="L1329" s="22"/>
      <c r="M1329" s="36"/>
      <c r="N1329" s="26"/>
      <c r="O1329" s="25"/>
      <c r="P1329" s="26"/>
      <c r="Q1329" s="20"/>
      <c r="R1329" s="20"/>
      <c r="S1329" s="20"/>
      <c r="T1329" s="20"/>
      <c r="U1329" s="20"/>
      <c r="V1329" s="20"/>
    </row>
    <row r="1330" ht="12.75" customHeight="1">
      <c r="A1330" s="18"/>
      <c r="B1330" s="18"/>
      <c r="C1330" s="39"/>
      <c r="D1330" s="21"/>
      <c r="E1330" s="20"/>
      <c r="F1330" s="20"/>
      <c r="G1330" s="20"/>
      <c r="H1330" s="20"/>
      <c r="I1330" s="20"/>
      <c r="J1330" s="21"/>
      <c r="K1330" s="21"/>
      <c r="L1330" s="22"/>
      <c r="M1330" s="36"/>
      <c r="N1330" s="26"/>
      <c r="O1330" s="25"/>
      <c r="P1330" s="26"/>
      <c r="Q1330" s="20"/>
      <c r="R1330" s="20"/>
      <c r="S1330" s="20"/>
      <c r="T1330" s="20"/>
      <c r="U1330" s="20"/>
      <c r="V1330" s="20"/>
    </row>
    <row r="1331" ht="12.75" customHeight="1">
      <c r="A1331" s="18"/>
      <c r="B1331" s="18"/>
      <c r="C1331" s="39"/>
      <c r="D1331" s="21"/>
      <c r="E1331" s="20"/>
      <c r="F1331" s="20"/>
      <c r="G1331" s="20"/>
      <c r="H1331" s="20"/>
      <c r="I1331" s="20"/>
      <c r="J1331" s="21"/>
      <c r="K1331" s="21"/>
      <c r="L1331" s="22"/>
      <c r="M1331" s="36"/>
      <c r="N1331" s="26"/>
      <c r="O1331" s="25"/>
      <c r="P1331" s="26"/>
      <c r="Q1331" s="20"/>
      <c r="R1331" s="20"/>
      <c r="S1331" s="20"/>
      <c r="T1331" s="20"/>
      <c r="U1331" s="20"/>
      <c r="V1331" s="20"/>
    </row>
    <row r="1332" ht="12.75" customHeight="1">
      <c r="A1332" s="18"/>
      <c r="B1332" s="18"/>
      <c r="C1332" s="39"/>
      <c r="D1332" s="21"/>
      <c r="E1332" s="20"/>
      <c r="F1332" s="20"/>
      <c r="G1332" s="20"/>
      <c r="H1332" s="20"/>
      <c r="I1332" s="20"/>
      <c r="J1332" s="21"/>
      <c r="K1332" s="21"/>
      <c r="L1332" s="22"/>
      <c r="M1332" s="36"/>
      <c r="N1332" s="26"/>
      <c r="O1332" s="25"/>
      <c r="P1332" s="26"/>
      <c r="Q1332" s="20"/>
      <c r="R1332" s="20"/>
      <c r="S1332" s="20"/>
      <c r="T1332" s="20"/>
      <c r="U1332" s="20"/>
      <c r="V1332" s="20"/>
    </row>
    <row r="1333" ht="12.75" customHeight="1">
      <c r="A1333" s="18"/>
      <c r="B1333" s="18"/>
      <c r="C1333" s="39"/>
      <c r="D1333" s="21"/>
      <c r="E1333" s="20"/>
      <c r="F1333" s="20"/>
      <c r="G1333" s="20"/>
      <c r="H1333" s="20"/>
      <c r="I1333" s="20"/>
      <c r="J1333" s="21"/>
      <c r="K1333" s="21"/>
      <c r="L1333" s="22"/>
      <c r="M1333" s="36"/>
      <c r="N1333" s="26"/>
      <c r="O1333" s="25"/>
      <c r="P1333" s="26"/>
      <c r="Q1333" s="20"/>
      <c r="R1333" s="20"/>
      <c r="S1333" s="20"/>
      <c r="T1333" s="20"/>
      <c r="U1333" s="20"/>
      <c r="V1333" s="20"/>
    </row>
    <row r="1334" ht="12.75" customHeight="1">
      <c r="A1334" s="18"/>
      <c r="B1334" s="18"/>
      <c r="C1334" s="39"/>
      <c r="D1334" s="21"/>
      <c r="E1334" s="20"/>
      <c r="F1334" s="20"/>
      <c r="G1334" s="20"/>
      <c r="H1334" s="20"/>
      <c r="I1334" s="20"/>
      <c r="J1334" s="21"/>
      <c r="K1334" s="21"/>
      <c r="L1334" s="22"/>
      <c r="M1334" s="36"/>
      <c r="N1334" s="26"/>
      <c r="O1334" s="25"/>
      <c r="P1334" s="26"/>
      <c r="Q1334" s="20"/>
      <c r="R1334" s="20"/>
      <c r="S1334" s="20"/>
      <c r="T1334" s="20"/>
      <c r="U1334" s="20"/>
      <c r="V1334" s="20"/>
    </row>
    <row r="1335" ht="12.75" customHeight="1">
      <c r="A1335" s="18"/>
      <c r="B1335" s="18"/>
      <c r="C1335" s="39"/>
      <c r="D1335" s="21"/>
      <c r="E1335" s="20"/>
      <c r="F1335" s="20"/>
      <c r="G1335" s="20"/>
      <c r="H1335" s="20"/>
      <c r="I1335" s="20"/>
      <c r="J1335" s="21"/>
      <c r="K1335" s="21"/>
      <c r="L1335" s="22"/>
      <c r="M1335" s="36"/>
      <c r="N1335" s="26"/>
      <c r="O1335" s="25"/>
      <c r="P1335" s="26"/>
      <c r="Q1335" s="20"/>
      <c r="R1335" s="20"/>
      <c r="S1335" s="20"/>
      <c r="T1335" s="20"/>
      <c r="U1335" s="20"/>
      <c r="V1335" s="20"/>
    </row>
    <row r="1336" ht="12.75" customHeight="1">
      <c r="A1336" s="18"/>
      <c r="B1336" s="18"/>
      <c r="C1336" s="39"/>
      <c r="D1336" s="21"/>
      <c r="E1336" s="20"/>
      <c r="F1336" s="20"/>
      <c r="G1336" s="20"/>
      <c r="H1336" s="20"/>
      <c r="I1336" s="20"/>
      <c r="J1336" s="21"/>
      <c r="K1336" s="21"/>
      <c r="L1336" s="22"/>
      <c r="M1336" s="36"/>
      <c r="N1336" s="26"/>
      <c r="O1336" s="25"/>
      <c r="P1336" s="26"/>
      <c r="Q1336" s="20"/>
      <c r="R1336" s="20"/>
      <c r="S1336" s="20"/>
      <c r="T1336" s="20"/>
      <c r="U1336" s="20"/>
      <c r="V1336" s="20"/>
    </row>
    <row r="1337" ht="12.75" customHeight="1">
      <c r="A1337" s="18"/>
      <c r="B1337" s="18"/>
      <c r="C1337" s="39"/>
      <c r="D1337" s="21"/>
      <c r="E1337" s="20"/>
      <c r="F1337" s="20"/>
      <c r="G1337" s="20"/>
      <c r="H1337" s="20"/>
      <c r="I1337" s="20"/>
      <c r="J1337" s="21"/>
      <c r="K1337" s="21"/>
      <c r="L1337" s="22"/>
      <c r="M1337" s="36"/>
      <c r="N1337" s="26"/>
      <c r="O1337" s="25"/>
      <c r="P1337" s="26"/>
      <c r="Q1337" s="20"/>
      <c r="R1337" s="20"/>
      <c r="S1337" s="20"/>
      <c r="T1337" s="20"/>
      <c r="U1337" s="20"/>
      <c r="V1337" s="20"/>
    </row>
    <row r="1338" ht="12.75" customHeight="1">
      <c r="A1338" s="18"/>
      <c r="B1338" s="18"/>
      <c r="C1338" s="39"/>
      <c r="D1338" s="21"/>
      <c r="E1338" s="20"/>
      <c r="F1338" s="20"/>
      <c r="G1338" s="20"/>
      <c r="H1338" s="20"/>
      <c r="I1338" s="20"/>
      <c r="J1338" s="21"/>
      <c r="K1338" s="21"/>
      <c r="L1338" s="22"/>
      <c r="M1338" s="36"/>
      <c r="N1338" s="26"/>
      <c r="O1338" s="25"/>
      <c r="P1338" s="26"/>
      <c r="Q1338" s="20"/>
      <c r="R1338" s="20"/>
      <c r="S1338" s="20"/>
      <c r="T1338" s="20"/>
      <c r="U1338" s="20"/>
      <c r="V1338" s="20"/>
    </row>
    <row r="1339" ht="12.75" customHeight="1">
      <c r="A1339" s="18"/>
      <c r="B1339" s="18"/>
      <c r="C1339" s="39"/>
      <c r="D1339" s="21"/>
      <c r="E1339" s="20"/>
      <c r="F1339" s="20"/>
      <c r="G1339" s="20"/>
      <c r="H1339" s="20"/>
      <c r="I1339" s="20"/>
      <c r="J1339" s="21"/>
      <c r="K1339" s="21"/>
      <c r="L1339" s="22"/>
      <c r="M1339" s="36"/>
      <c r="N1339" s="26"/>
      <c r="O1339" s="25"/>
      <c r="P1339" s="26"/>
      <c r="Q1339" s="20"/>
      <c r="R1339" s="20"/>
      <c r="S1339" s="20"/>
      <c r="T1339" s="20"/>
      <c r="U1339" s="20"/>
      <c r="V1339" s="20"/>
    </row>
    <row r="1340" ht="12.75" customHeight="1">
      <c r="A1340" s="18"/>
      <c r="B1340" s="18"/>
      <c r="C1340" s="39"/>
      <c r="D1340" s="21"/>
      <c r="E1340" s="20"/>
      <c r="F1340" s="20"/>
      <c r="G1340" s="20"/>
      <c r="H1340" s="20"/>
      <c r="I1340" s="20"/>
      <c r="J1340" s="21"/>
      <c r="K1340" s="21"/>
      <c r="L1340" s="22"/>
      <c r="M1340" s="36"/>
      <c r="N1340" s="26"/>
      <c r="O1340" s="25"/>
      <c r="P1340" s="26"/>
      <c r="Q1340" s="20"/>
      <c r="R1340" s="20"/>
      <c r="S1340" s="20"/>
      <c r="T1340" s="20"/>
      <c r="U1340" s="20"/>
      <c r="V1340" s="20"/>
    </row>
    <row r="1341" ht="12.75" customHeight="1">
      <c r="A1341" s="18"/>
      <c r="B1341" s="18"/>
      <c r="C1341" s="39"/>
      <c r="D1341" s="21"/>
      <c r="E1341" s="20"/>
      <c r="F1341" s="20"/>
      <c r="G1341" s="20"/>
      <c r="H1341" s="20"/>
      <c r="I1341" s="20"/>
      <c r="J1341" s="21"/>
      <c r="K1341" s="21"/>
      <c r="L1341" s="22"/>
      <c r="M1341" s="36"/>
      <c r="N1341" s="26"/>
      <c r="O1341" s="25"/>
      <c r="P1341" s="26"/>
      <c r="Q1341" s="20"/>
      <c r="R1341" s="20"/>
      <c r="S1341" s="20"/>
      <c r="T1341" s="20"/>
      <c r="U1341" s="20"/>
      <c r="V1341" s="20"/>
    </row>
    <row r="1342" ht="12.75" customHeight="1">
      <c r="A1342" s="18"/>
      <c r="B1342" s="18"/>
      <c r="C1342" s="39"/>
      <c r="D1342" s="21"/>
      <c r="E1342" s="20"/>
      <c r="F1342" s="20"/>
      <c r="G1342" s="20"/>
      <c r="H1342" s="20"/>
      <c r="I1342" s="20"/>
      <c r="J1342" s="21"/>
      <c r="K1342" s="21"/>
      <c r="L1342" s="22"/>
      <c r="M1342" s="36"/>
      <c r="N1342" s="26"/>
      <c r="O1342" s="25"/>
      <c r="P1342" s="26"/>
      <c r="Q1342" s="20"/>
      <c r="R1342" s="20"/>
      <c r="S1342" s="20"/>
      <c r="T1342" s="20"/>
      <c r="U1342" s="20"/>
      <c r="V1342" s="20"/>
    </row>
    <row r="1343" ht="12.75" customHeight="1">
      <c r="A1343" s="18"/>
      <c r="B1343" s="18"/>
      <c r="C1343" s="39"/>
      <c r="D1343" s="21"/>
      <c r="E1343" s="20"/>
      <c r="F1343" s="20"/>
      <c r="G1343" s="20"/>
      <c r="H1343" s="20"/>
      <c r="I1343" s="20"/>
      <c r="J1343" s="21"/>
      <c r="K1343" s="21"/>
      <c r="L1343" s="22"/>
      <c r="M1343" s="36"/>
      <c r="N1343" s="26"/>
      <c r="O1343" s="25"/>
      <c r="P1343" s="26"/>
      <c r="Q1343" s="20"/>
      <c r="R1343" s="20"/>
      <c r="S1343" s="20"/>
      <c r="T1343" s="20"/>
      <c r="U1343" s="20"/>
      <c r="V1343" s="20"/>
    </row>
    <row r="1344" ht="12.75" customHeight="1">
      <c r="A1344" s="18"/>
      <c r="B1344" s="18"/>
      <c r="C1344" s="39"/>
      <c r="D1344" s="21"/>
      <c r="E1344" s="20"/>
      <c r="F1344" s="20"/>
      <c r="G1344" s="20"/>
      <c r="H1344" s="20"/>
      <c r="I1344" s="20"/>
      <c r="J1344" s="21"/>
      <c r="K1344" s="21"/>
      <c r="L1344" s="22"/>
      <c r="M1344" s="36"/>
      <c r="N1344" s="26"/>
      <c r="O1344" s="25"/>
      <c r="P1344" s="26"/>
      <c r="Q1344" s="20"/>
      <c r="R1344" s="20"/>
      <c r="S1344" s="20"/>
      <c r="T1344" s="20"/>
      <c r="U1344" s="20"/>
      <c r="V1344" s="20"/>
    </row>
    <row r="1345" ht="12.75" customHeight="1">
      <c r="A1345" s="18"/>
      <c r="B1345" s="18"/>
      <c r="C1345" s="39"/>
      <c r="D1345" s="21"/>
      <c r="E1345" s="20"/>
      <c r="F1345" s="20"/>
      <c r="G1345" s="20"/>
      <c r="H1345" s="20"/>
      <c r="I1345" s="20"/>
      <c r="J1345" s="21"/>
      <c r="K1345" s="21"/>
      <c r="L1345" s="22"/>
      <c r="M1345" s="36"/>
      <c r="N1345" s="26"/>
      <c r="O1345" s="25"/>
      <c r="P1345" s="26"/>
      <c r="Q1345" s="20"/>
      <c r="R1345" s="20"/>
      <c r="S1345" s="20"/>
      <c r="T1345" s="20"/>
      <c r="U1345" s="20"/>
      <c r="V1345" s="20"/>
    </row>
    <row r="1346" ht="12.75" customHeight="1">
      <c r="A1346" s="18"/>
      <c r="B1346" s="18"/>
      <c r="C1346" s="39"/>
      <c r="D1346" s="21"/>
      <c r="E1346" s="20"/>
      <c r="F1346" s="20"/>
      <c r="G1346" s="20"/>
      <c r="H1346" s="20"/>
      <c r="I1346" s="20"/>
      <c r="J1346" s="21"/>
      <c r="K1346" s="21"/>
      <c r="L1346" s="22"/>
      <c r="M1346" s="36"/>
      <c r="N1346" s="26"/>
      <c r="O1346" s="25"/>
      <c r="P1346" s="26"/>
      <c r="Q1346" s="20"/>
      <c r="R1346" s="20"/>
      <c r="S1346" s="20"/>
      <c r="T1346" s="20"/>
      <c r="U1346" s="20"/>
      <c r="V1346" s="20"/>
    </row>
    <row r="1347" ht="12.75" customHeight="1">
      <c r="A1347" s="18"/>
      <c r="B1347" s="18"/>
      <c r="C1347" s="39"/>
      <c r="D1347" s="21"/>
      <c r="E1347" s="20"/>
      <c r="F1347" s="20"/>
      <c r="G1347" s="20"/>
      <c r="H1347" s="20"/>
      <c r="I1347" s="20"/>
      <c r="J1347" s="21"/>
      <c r="K1347" s="21"/>
      <c r="L1347" s="22"/>
      <c r="M1347" s="36"/>
      <c r="N1347" s="26"/>
      <c r="O1347" s="25"/>
      <c r="P1347" s="26"/>
      <c r="Q1347" s="20"/>
      <c r="R1347" s="20"/>
      <c r="S1347" s="20"/>
      <c r="T1347" s="20"/>
      <c r="U1347" s="20"/>
      <c r="V1347" s="20"/>
    </row>
    <row r="1348" ht="12.75" customHeight="1">
      <c r="A1348" s="18"/>
      <c r="B1348" s="18"/>
      <c r="C1348" s="39"/>
      <c r="D1348" s="21"/>
      <c r="E1348" s="20"/>
      <c r="F1348" s="20"/>
      <c r="G1348" s="20"/>
      <c r="H1348" s="20"/>
      <c r="I1348" s="20"/>
      <c r="J1348" s="21"/>
      <c r="K1348" s="21"/>
      <c r="L1348" s="22"/>
      <c r="M1348" s="36"/>
      <c r="N1348" s="26"/>
      <c r="O1348" s="25"/>
      <c r="P1348" s="26"/>
      <c r="Q1348" s="20"/>
      <c r="R1348" s="20"/>
      <c r="S1348" s="20"/>
      <c r="T1348" s="20"/>
      <c r="U1348" s="20"/>
      <c r="V1348" s="20"/>
    </row>
    <row r="1349" ht="12.75" customHeight="1">
      <c r="A1349" s="18"/>
      <c r="B1349" s="18"/>
      <c r="C1349" s="39"/>
      <c r="D1349" s="21"/>
      <c r="E1349" s="20"/>
      <c r="F1349" s="20"/>
      <c r="G1349" s="20"/>
      <c r="H1349" s="20"/>
      <c r="I1349" s="20"/>
      <c r="J1349" s="21"/>
      <c r="K1349" s="21"/>
      <c r="L1349" s="22"/>
      <c r="M1349" s="36"/>
      <c r="N1349" s="26"/>
      <c r="O1349" s="25"/>
      <c r="P1349" s="26"/>
      <c r="Q1349" s="20"/>
      <c r="R1349" s="20"/>
      <c r="S1349" s="20"/>
      <c r="T1349" s="20"/>
      <c r="U1349" s="20"/>
      <c r="V1349" s="20"/>
    </row>
    <row r="1350" ht="12.75" customHeight="1">
      <c r="A1350" s="18"/>
      <c r="B1350" s="18"/>
      <c r="C1350" s="39"/>
      <c r="D1350" s="21"/>
      <c r="E1350" s="20"/>
      <c r="F1350" s="20"/>
      <c r="G1350" s="20"/>
      <c r="H1350" s="20"/>
      <c r="I1350" s="20"/>
      <c r="J1350" s="21"/>
      <c r="K1350" s="21"/>
      <c r="L1350" s="22"/>
      <c r="M1350" s="36"/>
      <c r="N1350" s="26"/>
      <c r="O1350" s="25"/>
      <c r="P1350" s="26"/>
      <c r="Q1350" s="20"/>
      <c r="R1350" s="20"/>
      <c r="S1350" s="20"/>
      <c r="T1350" s="20"/>
      <c r="U1350" s="20"/>
      <c r="V1350" s="20"/>
    </row>
    <row r="1351" ht="12.75" customHeight="1">
      <c r="A1351" s="18"/>
      <c r="B1351" s="18"/>
      <c r="C1351" s="39"/>
      <c r="D1351" s="21"/>
      <c r="E1351" s="20"/>
      <c r="F1351" s="20"/>
      <c r="G1351" s="20"/>
      <c r="H1351" s="20"/>
      <c r="I1351" s="20"/>
      <c r="J1351" s="21"/>
      <c r="K1351" s="21"/>
      <c r="L1351" s="22"/>
      <c r="M1351" s="36"/>
      <c r="N1351" s="26"/>
      <c r="O1351" s="25"/>
      <c r="P1351" s="26"/>
      <c r="Q1351" s="20"/>
      <c r="R1351" s="20"/>
      <c r="S1351" s="20"/>
      <c r="T1351" s="20"/>
      <c r="U1351" s="20"/>
      <c r="V1351" s="20"/>
    </row>
    <row r="1352" ht="12.75" customHeight="1">
      <c r="A1352" s="18"/>
      <c r="B1352" s="18"/>
      <c r="C1352" s="39"/>
      <c r="D1352" s="21"/>
      <c r="E1352" s="20"/>
      <c r="F1352" s="20"/>
      <c r="G1352" s="20"/>
      <c r="H1352" s="20"/>
      <c r="I1352" s="20"/>
      <c r="J1352" s="21"/>
      <c r="K1352" s="21"/>
      <c r="L1352" s="22"/>
      <c r="M1352" s="36"/>
      <c r="N1352" s="26"/>
      <c r="O1352" s="25"/>
      <c r="P1352" s="26"/>
      <c r="Q1352" s="20"/>
      <c r="R1352" s="20"/>
      <c r="S1352" s="20"/>
      <c r="T1352" s="20"/>
      <c r="U1352" s="20"/>
      <c r="V1352" s="20"/>
    </row>
    <row r="1353" ht="12.75" customHeight="1">
      <c r="A1353" s="18"/>
      <c r="B1353" s="18"/>
      <c r="C1353" s="39"/>
      <c r="D1353" s="21"/>
      <c r="E1353" s="20"/>
      <c r="F1353" s="20"/>
      <c r="G1353" s="20"/>
      <c r="H1353" s="20"/>
      <c r="I1353" s="20"/>
      <c r="J1353" s="21"/>
      <c r="K1353" s="21"/>
      <c r="L1353" s="22"/>
      <c r="M1353" s="36"/>
      <c r="N1353" s="26"/>
      <c r="O1353" s="25"/>
      <c r="P1353" s="26"/>
      <c r="Q1353" s="20"/>
      <c r="R1353" s="20"/>
      <c r="S1353" s="20"/>
      <c r="T1353" s="20"/>
      <c r="U1353" s="20"/>
      <c r="V1353" s="20"/>
    </row>
    <row r="1354" ht="12.75" customHeight="1">
      <c r="A1354" s="18"/>
      <c r="B1354" s="18"/>
      <c r="C1354" s="39"/>
      <c r="D1354" s="21"/>
      <c r="E1354" s="20"/>
      <c r="F1354" s="20"/>
      <c r="G1354" s="20"/>
      <c r="H1354" s="20"/>
      <c r="I1354" s="20"/>
      <c r="J1354" s="21"/>
      <c r="K1354" s="21"/>
      <c r="L1354" s="22"/>
      <c r="M1354" s="36"/>
      <c r="N1354" s="26"/>
      <c r="O1354" s="25"/>
      <c r="P1354" s="26"/>
      <c r="Q1354" s="20"/>
      <c r="R1354" s="20"/>
      <c r="S1354" s="20"/>
      <c r="T1354" s="20"/>
      <c r="U1354" s="20"/>
      <c r="V1354" s="20"/>
    </row>
    <row r="1355" ht="12.75" customHeight="1">
      <c r="A1355" s="18"/>
      <c r="B1355" s="18"/>
      <c r="C1355" s="39"/>
      <c r="D1355" s="21"/>
      <c r="E1355" s="20"/>
      <c r="F1355" s="20"/>
      <c r="G1355" s="20"/>
      <c r="H1355" s="20"/>
      <c r="I1355" s="20"/>
      <c r="J1355" s="21"/>
      <c r="K1355" s="21"/>
      <c r="L1355" s="22"/>
      <c r="M1355" s="36"/>
      <c r="N1355" s="26"/>
      <c r="O1355" s="25"/>
      <c r="P1355" s="26"/>
      <c r="Q1355" s="20"/>
      <c r="R1355" s="20"/>
      <c r="S1355" s="20"/>
      <c r="T1355" s="20"/>
      <c r="U1355" s="20"/>
      <c r="V1355" s="20"/>
    </row>
    <row r="1356" ht="12.75" customHeight="1">
      <c r="A1356" s="18"/>
      <c r="B1356" s="18"/>
      <c r="C1356" s="39"/>
      <c r="D1356" s="21"/>
      <c r="E1356" s="20"/>
      <c r="F1356" s="20"/>
      <c r="G1356" s="20"/>
      <c r="H1356" s="20"/>
      <c r="I1356" s="20"/>
      <c r="J1356" s="21"/>
      <c r="K1356" s="21"/>
      <c r="L1356" s="22"/>
      <c r="M1356" s="36"/>
      <c r="N1356" s="26"/>
      <c r="O1356" s="25"/>
      <c r="P1356" s="26"/>
      <c r="Q1356" s="20"/>
      <c r="R1356" s="20"/>
      <c r="S1356" s="20"/>
      <c r="T1356" s="20"/>
      <c r="U1356" s="20"/>
      <c r="V1356" s="20"/>
    </row>
    <row r="1357" ht="12.75" customHeight="1">
      <c r="A1357" s="18"/>
      <c r="B1357" s="18"/>
      <c r="C1357" s="39"/>
      <c r="D1357" s="21"/>
      <c r="E1357" s="20"/>
      <c r="F1357" s="20"/>
      <c r="G1357" s="20"/>
      <c r="H1357" s="20"/>
      <c r="I1357" s="20"/>
      <c r="J1357" s="21"/>
      <c r="K1357" s="21"/>
      <c r="L1357" s="22"/>
      <c r="M1357" s="36"/>
      <c r="N1357" s="26"/>
      <c r="O1357" s="25"/>
      <c r="P1357" s="26"/>
      <c r="Q1357" s="20"/>
      <c r="R1357" s="20"/>
      <c r="S1357" s="20"/>
      <c r="T1357" s="20"/>
      <c r="U1357" s="20"/>
      <c r="V1357" s="20"/>
    </row>
    <row r="1358" ht="12.75" customHeight="1">
      <c r="A1358" s="18"/>
      <c r="B1358" s="18"/>
      <c r="C1358" s="39"/>
      <c r="D1358" s="21"/>
      <c r="E1358" s="20"/>
      <c r="F1358" s="20"/>
      <c r="G1358" s="20"/>
      <c r="H1358" s="20"/>
      <c r="I1358" s="20"/>
      <c r="J1358" s="21"/>
      <c r="K1358" s="21"/>
      <c r="L1358" s="22"/>
      <c r="M1358" s="36"/>
      <c r="N1358" s="26"/>
      <c r="O1358" s="25"/>
      <c r="P1358" s="26"/>
      <c r="Q1358" s="20"/>
      <c r="R1358" s="20"/>
      <c r="S1358" s="20"/>
      <c r="T1358" s="20"/>
      <c r="U1358" s="20"/>
      <c r="V1358" s="20"/>
    </row>
    <row r="1359" ht="12.75" customHeight="1">
      <c r="A1359" s="18"/>
      <c r="B1359" s="18"/>
      <c r="C1359" s="39"/>
      <c r="D1359" s="21"/>
      <c r="E1359" s="20"/>
      <c r="F1359" s="20"/>
      <c r="G1359" s="20"/>
      <c r="H1359" s="20"/>
      <c r="I1359" s="20"/>
      <c r="J1359" s="21"/>
      <c r="K1359" s="21"/>
      <c r="L1359" s="22"/>
      <c r="M1359" s="36"/>
      <c r="N1359" s="26"/>
      <c r="O1359" s="25"/>
      <c r="P1359" s="26"/>
      <c r="Q1359" s="20"/>
      <c r="R1359" s="20"/>
      <c r="S1359" s="20"/>
      <c r="T1359" s="20"/>
      <c r="U1359" s="20"/>
      <c r="V1359" s="20"/>
    </row>
    <row r="1360" ht="12.75" customHeight="1">
      <c r="A1360" s="18"/>
      <c r="B1360" s="18"/>
      <c r="C1360" s="39"/>
      <c r="D1360" s="21"/>
      <c r="E1360" s="20"/>
      <c r="F1360" s="20"/>
      <c r="G1360" s="20"/>
      <c r="H1360" s="20"/>
      <c r="I1360" s="20"/>
      <c r="J1360" s="21"/>
      <c r="K1360" s="21"/>
      <c r="L1360" s="22"/>
      <c r="M1360" s="36"/>
      <c r="N1360" s="26"/>
      <c r="O1360" s="25"/>
      <c r="P1360" s="26"/>
      <c r="Q1360" s="20"/>
      <c r="R1360" s="20"/>
      <c r="S1360" s="20"/>
      <c r="T1360" s="20"/>
      <c r="U1360" s="20"/>
      <c r="V1360" s="20"/>
    </row>
    <row r="1361" ht="12.75" customHeight="1">
      <c r="A1361" s="18"/>
      <c r="B1361" s="18"/>
      <c r="C1361" s="39"/>
      <c r="D1361" s="21"/>
      <c r="E1361" s="20"/>
      <c r="F1361" s="20"/>
      <c r="G1361" s="20"/>
      <c r="H1361" s="20"/>
      <c r="I1361" s="20"/>
      <c r="J1361" s="21"/>
      <c r="K1361" s="21"/>
      <c r="L1361" s="22"/>
      <c r="M1361" s="36"/>
      <c r="N1361" s="26"/>
      <c r="O1361" s="25"/>
      <c r="P1361" s="26"/>
      <c r="Q1361" s="20"/>
      <c r="R1361" s="20"/>
      <c r="S1361" s="20"/>
      <c r="T1361" s="20"/>
      <c r="U1361" s="20"/>
      <c r="V1361" s="20"/>
    </row>
    <row r="1362" ht="12.75" customHeight="1">
      <c r="A1362" s="18"/>
      <c r="B1362" s="18"/>
      <c r="C1362" s="39"/>
      <c r="D1362" s="21"/>
      <c r="E1362" s="20"/>
      <c r="F1362" s="20"/>
      <c r="G1362" s="20"/>
      <c r="H1362" s="20"/>
      <c r="I1362" s="20"/>
      <c r="J1362" s="21"/>
      <c r="K1362" s="21"/>
      <c r="L1362" s="22"/>
      <c r="M1362" s="36"/>
      <c r="N1362" s="26"/>
      <c r="O1362" s="25"/>
      <c r="P1362" s="26"/>
      <c r="Q1362" s="20"/>
      <c r="R1362" s="20"/>
      <c r="S1362" s="20"/>
      <c r="T1362" s="20"/>
      <c r="U1362" s="20"/>
      <c r="V1362" s="20"/>
    </row>
    <row r="1363" ht="12.75" customHeight="1">
      <c r="A1363" s="18"/>
      <c r="B1363" s="18"/>
      <c r="C1363" s="39"/>
      <c r="D1363" s="21"/>
      <c r="E1363" s="20"/>
      <c r="F1363" s="20"/>
      <c r="G1363" s="20"/>
      <c r="H1363" s="20"/>
      <c r="I1363" s="20"/>
      <c r="J1363" s="21"/>
      <c r="K1363" s="21"/>
      <c r="L1363" s="22"/>
      <c r="M1363" s="36"/>
      <c r="N1363" s="26"/>
      <c r="O1363" s="25"/>
      <c r="P1363" s="26"/>
      <c r="Q1363" s="20"/>
      <c r="R1363" s="20"/>
      <c r="S1363" s="20"/>
      <c r="T1363" s="20"/>
      <c r="U1363" s="20"/>
      <c r="V1363" s="20"/>
    </row>
    <row r="1364" ht="12.75" customHeight="1">
      <c r="A1364" s="18"/>
      <c r="B1364" s="18"/>
      <c r="C1364" s="39"/>
      <c r="D1364" s="21"/>
      <c r="E1364" s="20"/>
      <c r="F1364" s="20"/>
      <c r="G1364" s="20"/>
      <c r="H1364" s="20"/>
      <c r="I1364" s="20"/>
      <c r="J1364" s="21"/>
      <c r="K1364" s="21"/>
      <c r="L1364" s="22"/>
      <c r="M1364" s="36"/>
      <c r="N1364" s="26"/>
      <c r="O1364" s="25"/>
      <c r="P1364" s="26"/>
      <c r="Q1364" s="20"/>
      <c r="R1364" s="20"/>
      <c r="S1364" s="20"/>
      <c r="T1364" s="20"/>
      <c r="U1364" s="20"/>
      <c r="V1364" s="20"/>
    </row>
    <row r="1365" ht="12.75" customHeight="1">
      <c r="A1365" s="18"/>
      <c r="B1365" s="18"/>
      <c r="C1365" s="39"/>
      <c r="D1365" s="21"/>
      <c r="E1365" s="20"/>
      <c r="F1365" s="20"/>
      <c r="G1365" s="20"/>
      <c r="H1365" s="20"/>
      <c r="I1365" s="20"/>
      <c r="J1365" s="21"/>
      <c r="K1365" s="21"/>
      <c r="L1365" s="22"/>
      <c r="M1365" s="36"/>
      <c r="N1365" s="26"/>
      <c r="O1365" s="25"/>
      <c r="P1365" s="26"/>
      <c r="Q1365" s="20"/>
      <c r="R1365" s="20"/>
      <c r="S1365" s="20"/>
      <c r="T1365" s="20"/>
      <c r="U1365" s="20"/>
      <c r="V1365" s="20"/>
    </row>
    <row r="1366" ht="12.75" customHeight="1">
      <c r="A1366" s="18"/>
      <c r="B1366" s="18"/>
      <c r="C1366" s="39"/>
      <c r="D1366" s="21"/>
      <c r="E1366" s="20"/>
      <c r="F1366" s="20"/>
      <c r="G1366" s="20"/>
      <c r="H1366" s="20"/>
      <c r="I1366" s="20"/>
      <c r="J1366" s="21"/>
      <c r="K1366" s="21"/>
      <c r="L1366" s="22"/>
      <c r="M1366" s="36"/>
      <c r="N1366" s="26"/>
      <c r="O1366" s="25"/>
      <c r="P1366" s="26"/>
      <c r="Q1366" s="20"/>
      <c r="R1366" s="20"/>
      <c r="S1366" s="20"/>
      <c r="T1366" s="20"/>
      <c r="U1366" s="20"/>
      <c r="V1366" s="20"/>
    </row>
    <row r="1367" ht="12.75" customHeight="1">
      <c r="A1367" s="18"/>
      <c r="B1367" s="18"/>
      <c r="C1367" s="39"/>
      <c r="D1367" s="21"/>
      <c r="E1367" s="20"/>
      <c r="F1367" s="20"/>
      <c r="G1367" s="20"/>
      <c r="H1367" s="20"/>
      <c r="I1367" s="20"/>
      <c r="J1367" s="21"/>
      <c r="K1367" s="21"/>
      <c r="L1367" s="22"/>
      <c r="M1367" s="36"/>
      <c r="N1367" s="26"/>
      <c r="O1367" s="25"/>
      <c r="P1367" s="26"/>
      <c r="Q1367" s="20"/>
      <c r="R1367" s="20"/>
      <c r="S1367" s="20"/>
      <c r="T1367" s="20"/>
      <c r="U1367" s="20"/>
      <c r="V1367" s="20"/>
    </row>
    <row r="1368" ht="12.75" customHeight="1">
      <c r="A1368" s="18"/>
      <c r="B1368" s="18"/>
      <c r="C1368" s="39"/>
      <c r="D1368" s="21"/>
      <c r="E1368" s="20"/>
      <c r="F1368" s="20"/>
      <c r="G1368" s="20"/>
      <c r="H1368" s="20"/>
      <c r="I1368" s="20"/>
      <c r="J1368" s="21"/>
      <c r="K1368" s="21"/>
      <c r="L1368" s="22"/>
      <c r="M1368" s="36"/>
      <c r="N1368" s="26"/>
      <c r="O1368" s="25"/>
      <c r="P1368" s="26"/>
      <c r="Q1368" s="20"/>
      <c r="R1368" s="20"/>
      <c r="S1368" s="20"/>
      <c r="T1368" s="20"/>
      <c r="U1368" s="20"/>
      <c r="V1368" s="20"/>
    </row>
    <row r="1369" ht="12.75" customHeight="1">
      <c r="A1369" s="18"/>
      <c r="B1369" s="18"/>
      <c r="C1369" s="39"/>
      <c r="D1369" s="21"/>
      <c r="E1369" s="20"/>
      <c r="F1369" s="20"/>
      <c r="G1369" s="20"/>
      <c r="H1369" s="20"/>
      <c r="I1369" s="20"/>
      <c r="J1369" s="21"/>
      <c r="K1369" s="21"/>
      <c r="L1369" s="22"/>
      <c r="M1369" s="36"/>
      <c r="N1369" s="26"/>
      <c r="O1369" s="25"/>
      <c r="P1369" s="26"/>
      <c r="Q1369" s="20"/>
      <c r="R1369" s="20"/>
      <c r="S1369" s="20"/>
      <c r="T1369" s="20"/>
      <c r="U1369" s="20"/>
      <c r="V1369" s="20"/>
    </row>
    <row r="1370" ht="12.75" customHeight="1">
      <c r="A1370" s="18"/>
      <c r="B1370" s="18"/>
      <c r="C1370" s="39"/>
      <c r="D1370" s="21"/>
      <c r="E1370" s="20"/>
      <c r="F1370" s="20"/>
      <c r="G1370" s="20"/>
      <c r="H1370" s="20"/>
      <c r="I1370" s="20"/>
      <c r="J1370" s="21"/>
      <c r="K1370" s="21"/>
      <c r="L1370" s="22"/>
      <c r="M1370" s="36"/>
      <c r="N1370" s="26"/>
      <c r="O1370" s="25"/>
      <c r="P1370" s="26"/>
      <c r="Q1370" s="20"/>
      <c r="R1370" s="20"/>
      <c r="S1370" s="20"/>
      <c r="T1370" s="20"/>
      <c r="U1370" s="20"/>
      <c r="V1370" s="20"/>
    </row>
    <row r="1371" ht="12.75" customHeight="1">
      <c r="A1371" s="18"/>
      <c r="B1371" s="18"/>
      <c r="C1371" s="39"/>
      <c r="D1371" s="21"/>
      <c r="E1371" s="20"/>
      <c r="F1371" s="20"/>
      <c r="G1371" s="20"/>
      <c r="H1371" s="20"/>
      <c r="I1371" s="20"/>
      <c r="J1371" s="21"/>
      <c r="K1371" s="21"/>
      <c r="L1371" s="22"/>
      <c r="M1371" s="36"/>
      <c r="N1371" s="26"/>
      <c r="O1371" s="25"/>
      <c r="P1371" s="26"/>
      <c r="Q1371" s="20"/>
      <c r="R1371" s="20"/>
      <c r="S1371" s="20"/>
      <c r="T1371" s="20"/>
      <c r="U1371" s="20"/>
      <c r="V1371" s="20"/>
    </row>
    <row r="1372" ht="12.75" customHeight="1">
      <c r="A1372" s="18"/>
      <c r="B1372" s="18"/>
      <c r="C1372" s="39"/>
      <c r="D1372" s="21"/>
      <c r="E1372" s="20"/>
      <c r="F1372" s="20"/>
      <c r="G1372" s="20"/>
      <c r="H1372" s="20"/>
      <c r="I1372" s="20"/>
      <c r="J1372" s="21"/>
      <c r="K1372" s="21"/>
      <c r="L1372" s="22"/>
      <c r="M1372" s="36"/>
      <c r="N1372" s="26"/>
      <c r="O1372" s="25"/>
      <c r="P1372" s="26"/>
      <c r="Q1372" s="20"/>
      <c r="R1372" s="20"/>
      <c r="S1372" s="20"/>
      <c r="T1372" s="20"/>
      <c r="U1372" s="20"/>
      <c r="V1372" s="20"/>
    </row>
    <row r="1373" ht="12.75" customHeight="1">
      <c r="A1373" s="18"/>
      <c r="B1373" s="18"/>
      <c r="C1373" s="39"/>
      <c r="D1373" s="21"/>
      <c r="E1373" s="20"/>
      <c r="F1373" s="20"/>
      <c r="G1373" s="20"/>
      <c r="H1373" s="20"/>
      <c r="I1373" s="20"/>
      <c r="J1373" s="21"/>
      <c r="K1373" s="21"/>
      <c r="L1373" s="22"/>
      <c r="M1373" s="36"/>
      <c r="N1373" s="26"/>
      <c r="O1373" s="25"/>
      <c r="P1373" s="26"/>
      <c r="Q1373" s="20"/>
      <c r="R1373" s="20"/>
      <c r="S1373" s="20"/>
      <c r="T1373" s="20"/>
      <c r="U1373" s="20"/>
      <c r="V1373" s="20"/>
    </row>
    <row r="1374" ht="12.75" customHeight="1">
      <c r="A1374" s="18"/>
      <c r="B1374" s="18"/>
      <c r="C1374" s="39"/>
      <c r="D1374" s="21"/>
      <c r="E1374" s="20"/>
      <c r="F1374" s="20"/>
      <c r="G1374" s="20"/>
      <c r="H1374" s="20"/>
      <c r="I1374" s="20"/>
      <c r="J1374" s="21"/>
      <c r="K1374" s="21"/>
      <c r="L1374" s="22"/>
      <c r="M1374" s="36"/>
      <c r="N1374" s="26"/>
      <c r="O1374" s="25"/>
      <c r="P1374" s="26"/>
      <c r="Q1374" s="20"/>
      <c r="R1374" s="20"/>
      <c r="S1374" s="20"/>
      <c r="T1374" s="20"/>
      <c r="U1374" s="20"/>
      <c r="V1374" s="20"/>
    </row>
    <row r="1375" ht="12.75" customHeight="1">
      <c r="A1375" s="18"/>
      <c r="B1375" s="18"/>
      <c r="C1375" s="39"/>
      <c r="D1375" s="21"/>
      <c r="E1375" s="20"/>
      <c r="F1375" s="20"/>
      <c r="G1375" s="20"/>
      <c r="H1375" s="20"/>
      <c r="I1375" s="20"/>
      <c r="J1375" s="21"/>
      <c r="K1375" s="21"/>
      <c r="L1375" s="22"/>
      <c r="M1375" s="36"/>
      <c r="N1375" s="26"/>
      <c r="O1375" s="25"/>
      <c r="P1375" s="26"/>
      <c r="Q1375" s="20"/>
      <c r="R1375" s="20"/>
      <c r="S1375" s="20"/>
      <c r="T1375" s="20"/>
      <c r="U1375" s="20"/>
      <c r="V1375" s="20"/>
    </row>
    <row r="1376" ht="12.75" customHeight="1">
      <c r="A1376" s="18"/>
      <c r="B1376" s="18"/>
      <c r="C1376" s="39"/>
      <c r="D1376" s="21"/>
      <c r="E1376" s="20"/>
      <c r="F1376" s="20"/>
      <c r="G1376" s="20"/>
      <c r="H1376" s="20"/>
      <c r="I1376" s="20"/>
      <c r="J1376" s="21"/>
      <c r="K1376" s="21"/>
      <c r="L1376" s="22"/>
      <c r="M1376" s="36"/>
      <c r="N1376" s="26"/>
      <c r="O1376" s="25"/>
      <c r="P1376" s="26"/>
      <c r="Q1376" s="20"/>
      <c r="R1376" s="20"/>
      <c r="S1376" s="20"/>
      <c r="T1376" s="20"/>
      <c r="U1376" s="20"/>
      <c r="V1376" s="20"/>
    </row>
    <row r="1377" ht="12.75" customHeight="1">
      <c r="A1377" s="18"/>
      <c r="B1377" s="18"/>
      <c r="C1377" s="39"/>
      <c r="D1377" s="21"/>
      <c r="E1377" s="20"/>
      <c r="F1377" s="20"/>
      <c r="G1377" s="20"/>
      <c r="H1377" s="20"/>
      <c r="I1377" s="20"/>
      <c r="J1377" s="21"/>
      <c r="K1377" s="21"/>
      <c r="L1377" s="22"/>
      <c r="M1377" s="36"/>
      <c r="N1377" s="26"/>
      <c r="O1377" s="25"/>
      <c r="P1377" s="26"/>
      <c r="Q1377" s="20"/>
      <c r="R1377" s="20"/>
      <c r="S1377" s="20"/>
      <c r="T1377" s="20"/>
      <c r="U1377" s="20"/>
      <c r="V1377" s="20"/>
    </row>
    <row r="1378" ht="12.75" customHeight="1">
      <c r="A1378" s="18"/>
      <c r="B1378" s="18"/>
      <c r="C1378" s="39"/>
      <c r="D1378" s="21"/>
      <c r="E1378" s="20"/>
      <c r="F1378" s="20"/>
      <c r="G1378" s="20"/>
      <c r="H1378" s="20"/>
      <c r="I1378" s="20"/>
      <c r="J1378" s="21"/>
      <c r="K1378" s="21"/>
      <c r="L1378" s="22"/>
      <c r="M1378" s="36"/>
      <c r="N1378" s="26"/>
      <c r="O1378" s="25"/>
      <c r="P1378" s="26"/>
      <c r="Q1378" s="20"/>
      <c r="R1378" s="20"/>
      <c r="S1378" s="20"/>
      <c r="T1378" s="20"/>
      <c r="U1378" s="20"/>
      <c r="V1378" s="20"/>
    </row>
    <row r="1379" ht="12.75" customHeight="1">
      <c r="A1379" s="18"/>
      <c r="B1379" s="18"/>
      <c r="C1379" s="39"/>
      <c r="D1379" s="21"/>
      <c r="E1379" s="20"/>
      <c r="F1379" s="20"/>
      <c r="G1379" s="20"/>
      <c r="H1379" s="20"/>
      <c r="I1379" s="20"/>
      <c r="J1379" s="21"/>
      <c r="K1379" s="21"/>
      <c r="L1379" s="22"/>
      <c r="M1379" s="36"/>
      <c r="N1379" s="26"/>
      <c r="O1379" s="25"/>
      <c r="P1379" s="26"/>
      <c r="Q1379" s="20"/>
      <c r="R1379" s="20"/>
      <c r="S1379" s="20"/>
      <c r="T1379" s="20"/>
      <c r="U1379" s="20"/>
      <c r="V1379" s="20"/>
    </row>
    <row r="1380" ht="12.75" customHeight="1">
      <c r="A1380" s="18"/>
      <c r="B1380" s="18"/>
      <c r="C1380" s="39"/>
      <c r="D1380" s="21"/>
      <c r="E1380" s="20"/>
      <c r="F1380" s="20"/>
      <c r="G1380" s="20"/>
      <c r="H1380" s="20"/>
      <c r="I1380" s="20"/>
      <c r="J1380" s="21"/>
      <c r="K1380" s="21"/>
      <c r="L1380" s="22"/>
      <c r="M1380" s="36"/>
      <c r="N1380" s="26"/>
      <c r="O1380" s="25"/>
      <c r="P1380" s="26"/>
      <c r="Q1380" s="20"/>
      <c r="R1380" s="20"/>
      <c r="S1380" s="20"/>
      <c r="T1380" s="20"/>
      <c r="U1380" s="20"/>
      <c r="V1380" s="20"/>
    </row>
    <row r="1381" ht="12.75" customHeight="1">
      <c r="A1381" s="18"/>
      <c r="B1381" s="18"/>
      <c r="C1381" s="39"/>
      <c r="D1381" s="21"/>
      <c r="E1381" s="20"/>
      <c r="F1381" s="20"/>
      <c r="G1381" s="20"/>
      <c r="H1381" s="20"/>
      <c r="I1381" s="20"/>
      <c r="J1381" s="21"/>
      <c r="K1381" s="21"/>
      <c r="L1381" s="22"/>
      <c r="M1381" s="36"/>
      <c r="N1381" s="26"/>
      <c r="O1381" s="25"/>
      <c r="P1381" s="26"/>
      <c r="Q1381" s="20"/>
      <c r="R1381" s="20"/>
      <c r="S1381" s="20"/>
      <c r="T1381" s="20"/>
      <c r="U1381" s="20"/>
      <c r="V1381" s="20"/>
    </row>
    <row r="1382" ht="12.75" customHeight="1">
      <c r="A1382" s="18"/>
      <c r="B1382" s="18"/>
      <c r="C1382" s="39"/>
      <c r="D1382" s="21"/>
      <c r="E1382" s="20"/>
      <c r="F1382" s="20"/>
      <c r="G1382" s="20"/>
      <c r="H1382" s="20"/>
      <c r="I1382" s="20"/>
      <c r="J1382" s="21"/>
      <c r="K1382" s="21"/>
      <c r="L1382" s="22"/>
      <c r="M1382" s="36"/>
      <c r="N1382" s="26"/>
      <c r="O1382" s="25"/>
      <c r="P1382" s="26"/>
      <c r="Q1382" s="20"/>
      <c r="R1382" s="20"/>
      <c r="S1382" s="20"/>
      <c r="T1382" s="20"/>
      <c r="U1382" s="20"/>
      <c r="V1382" s="20"/>
    </row>
    <row r="1383" ht="12.75" customHeight="1">
      <c r="A1383" s="18"/>
      <c r="B1383" s="18"/>
      <c r="C1383" s="39"/>
      <c r="D1383" s="21"/>
      <c r="E1383" s="20"/>
      <c r="F1383" s="20"/>
      <c r="G1383" s="20"/>
      <c r="H1383" s="20"/>
      <c r="I1383" s="20"/>
      <c r="J1383" s="21"/>
      <c r="K1383" s="21"/>
      <c r="L1383" s="22"/>
      <c r="M1383" s="36"/>
      <c r="N1383" s="26"/>
      <c r="O1383" s="25"/>
      <c r="P1383" s="26"/>
      <c r="Q1383" s="20"/>
      <c r="R1383" s="20"/>
      <c r="S1383" s="20"/>
      <c r="T1383" s="20"/>
      <c r="U1383" s="20"/>
      <c r="V1383" s="20"/>
    </row>
    <row r="1384" ht="12.75" customHeight="1">
      <c r="A1384" s="18"/>
      <c r="B1384" s="18"/>
      <c r="C1384" s="39"/>
      <c r="D1384" s="21"/>
      <c r="E1384" s="20"/>
      <c r="F1384" s="20"/>
      <c r="G1384" s="20"/>
      <c r="H1384" s="20"/>
      <c r="I1384" s="20"/>
      <c r="J1384" s="21"/>
      <c r="K1384" s="21"/>
      <c r="L1384" s="22"/>
      <c r="M1384" s="36"/>
      <c r="N1384" s="26"/>
      <c r="O1384" s="25"/>
      <c r="P1384" s="26"/>
      <c r="Q1384" s="20"/>
      <c r="R1384" s="20"/>
      <c r="S1384" s="20"/>
      <c r="T1384" s="20"/>
      <c r="U1384" s="20"/>
      <c r="V1384" s="20"/>
    </row>
    <row r="1385" ht="12.75" customHeight="1">
      <c r="A1385" s="18"/>
      <c r="B1385" s="18"/>
      <c r="C1385" s="39"/>
      <c r="D1385" s="21"/>
      <c r="E1385" s="20"/>
      <c r="F1385" s="20"/>
      <c r="G1385" s="20"/>
      <c r="H1385" s="20"/>
      <c r="I1385" s="20"/>
      <c r="J1385" s="21"/>
      <c r="K1385" s="21"/>
      <c r="L1385" s="22"/>
      <c r="M1385" s="36"/>
      <c r="N1385" s="26"/>
      <c r="O1385" s="25"/>
      <c r="P1385" s="26"/>
      <c r="Q1385" s="20"/>
      <c r="R1385" s="20"/>
      <c r="S1385" s="20"/>
      <c r="T1385" s="20"/>
      <c r="U1385" s="20"/>
      <c r="V1385" s="20"/>
    </row>
    <row r="1386" ht="12.75" customHeight="1">
      <c r="A1386" s="18"/>
      <c r="B1386" s="18"/>
      <c r="C1386" s="39"/>
      <c r="D1386" s="21"/>
      <c r="E1386" s="20"/>
      <c r="F1386" s="20"/>
      <c r="G1386" s="20"/>
      <c r="H1386" s="20"/>
      <c r="I1386" s="20"/>
      <c r="J1386" s="21"/>
      <c r="K1386" s="21"/>
      <c r="L1386" s="22"/>
      <c r="M1386" s="36"/>
      <c r="N1386" s="26"/>
      <c r="O1386" s="25"/>
      <c r="P1386" s="26"/>
      <c r="Q1386" s="20"/>
      <c r="R1386" s="20"/>
      <c r="S1386" s="20"/>
      <c r="T1386" s="20"/>
      <c r="U1386" s="20"/>
      <c r="V1386" s="20"/>
    </row>
    <row r="1387" ht="12.75" customHeight="1">
      <c r="A1387" s="18"/>
      <c r="B1387" s="18"/>
      <c r="C1387" s="39"/>
      <c r="D1387" s="21"/>
      <c r="E1387" s="20"/>
      <c r="F1387" s="20"/>
      <c r="G1387" s="20"/>
      <c r="H1387" s="20"/>
      <c r="I1387" s="20"/>
      <c r="J1387" s="21"/>
      <c r="K1387" s="21"/>
      <c r="L1387" s="22"/>
      <c r="M1387" s="36"/>
      <c r="N1387" s="26"/>
      <c r="O1387" s="25"/>
      <c r="P1387" s="26"/>
      <c r="Q1387" s="20"/>
      <c r="R1387" s="20"/>
      <c r="S1387" s="20"/>
      <c r="T1387" s="20"/>
      <c r="U1387" s="20"/>
      <c r="V1387" s="20"/>
    </row>
    <row r="1388" ht="12.75" customHeight="1">
      <c r="A1388" s="18"/>
      <c r="B1388" s="18"/>
      <c r="C1388" s="39"/>
      <c r="D1388" s="21"/>
      <c r="E1388" s="20"/>
      <c r="F1388" s="20"/>
      <c r="G1388" s="20"/>
      <c r="H1388" s="20"/>
      <c r="I1388" s="20"/>
      <c r="J1388" s="21"/>
      <c r="K1388" s="21"/>
      <c r="L1388" s="22"/>
      <c r="M1388" s="36"/>
      <c r="N1388" s="26"/>
      <c r="O1388" s="25"/>
      <c r="P1388" s="26"/>
      <c r="Q1388" s="20"/>
      <c r="R1388" s="20"/>
      <c r="S1388" s="20"/>
      <c r="T1388" s="20"/>
      <c r="U1388" s="20"/>
      <c r="V1388" s="20"/>
    </row>
    <row r="1389" ht="12.75" customHeight="1">
      <c r="A1389" s="18"/>
      <c r="B1389" s="18"/>
      <c r="C1389" s="39"/>
      <c r="D1389" s="21"/>
      <c r="E1389" s="20"/>
      <c r="F1389" s="20"/>
      <c r="G1389" s="20"/>
      <c r="H1389" s="20"/>
      <c r="I1389" s="20"/>
      <c r="J1389" s="21"/>
      <c r="K1389" s="21"/>
      <c r="L1389" s="22"/>
      <c r="M1389" s="36"/>
      <c r="N1389" s="26"/>
      <c r="O1389" s="25"/>
      <c r="P1389" s="26"/>
      <c r="Q1389" s="20"/>
      <c r="R1389" s="20"/>
      <c r="S1389" s="20"/>
      <c r="T1389" s="20"/>
      <c r="U1389" s="20"/>
      <c r="V1389" s="20"/>
    </row>
    <row r="1390" ht="12.75" customHeight="1">
      <c r="A1390" s="18"/>
      <c r="B1390" s="18"/>
      <c r="C1390" s="39"/>
      <c r="D1390" s="21"/>
      <c r="E1390" s="20"/>
      <c r="F1390" s="20"/>
      <c r="G1390" s="20"/>
      <c r="H1390" s="20"/>
      <c r="I1390" s="20"/>
      <c r="J1390" s="21"/>
      <c r="K1390" s="21"/>
      <c r="L1390" s="22"/>
      <c r="M1390" s="36"/>
      <c r="N1390" s="26"/>
      <c r="O1390" s="25"/>
      <c r="P1390" s="26"/>
      <c r="Q1390" s="20"/>
      <c r="R1390" s="20"/>
      <c r="S1390" s="20"/>
      <c r="T1390" s="20"/>
      <c r="U1390" s="20"/>
      <c r="V1390" s="20"/>
    </row>
    <row r="1391" ht="12.75" customHeight="1">
      <c r="A1391" s="18"/>
      <c r="B1391" s="18"/>
      <c r="C1391" s="39"/>
      <c r="D1391" s="21"/>
      <c r="E1391" s="20"/>
      <c r="F1391" s="20"/>
      <c r="G1391" s="20"/>
      <c r="H1391" s="20"/>
      <c r="I1391" s="20"/>
      <c r="J1391" s="21"/>
      <c r="K1391" s="21"/>
      <c r="L1391" s="22"/>
      <c r="M1391" s="36"/>
      <c r="N1391" s="26"/>
      <c r="O1391" s="25"/>
      <c r="P1391" s="26"/>
      <c r="Q1391" s="20"/>
      <c r="R1391" s="20"/>
      <c r="S1391" s="20"/>
      <c r="T1391" s="20"/>
      <c r="U1391" s="20"/>
      <c r="V1391" s="20"/>
    </row>
    <row r="1392" ht="12.75" customHeight="1">
      <c r="A1392" s="18"/>
      <c r="B1392" s="18"/>
      <c r="C1392" s="39"/>
      <c r="D1392" s="21"/>
      <c r="E1392" s="20"/>
      <c r="F1392" s="20"/>
      <c r="G1392" s="20"/>
      <c r="H1392" s="20"/>
      <c r="I1392" s="20"/>
      <c r="J1392" s="21"/>
      <c r="K1392" s="21"/>
      <c r="L1392" s="22"/>
      <c r="M1392" s="36"/>
      <c r="N1392" s="26"/>
      <c r="O1392" s="25"/>
      <c r="P1392" s="26"/>
      <c r="Q1392" s="20"/>
      <c r="R1392" s="20"/>
      <c r="S1392" s="20"/>
      <c r="T1392" s="20"/>
      <c r="U1392" s="20"/>
      <c r="V1392" s="20"/>
    </row>
    <row r="1393" ht="12.75" customHeight="1">
      <c r="A1393" s="18"/>
      <c r="B1393" s="18"/>
      <c r="C1393" s="39"/>
      <c r="D1393" s="21"/>
      <c r="E1393" s="20"/>
      <c r="F1393" s="20"/>
      <c r="G1393" s="20"/>
      <c r="H1393" s="20"/>
      <c r="I1393" s="20"/>
      <c r="J1393" s="21"/>
      <c r="K1393" s="21"/>
      <c r="L1393" s="22"/>
      <c r="M1393" s="36"/>
      <c r="N1393" s="26"/>
      <c r="O1393" s="25"/>
      <c r="P1393" s="26"/>
      <c r="Q1393" s="20"/>
      <c r="R1393" s="20"/>
      <c r="S1393" s="20"/>
      <c r="T1393" s="20"/>
      <c r="U1393" s="20"/>
      <c r="V1393" s="20"/>
    </row>
    <row r="1394" ht="12.75" customHeight="1">
      <c r="A1394" s="18"/>
      <c r="B1394" s="18"/>
      <c r="C1394" s="39"/>
      <c r="D1394" s="21"/>
      <c r="E1394" s="20"/>
      <c r="F1394" s="20"/>
      <c r="G1394" s="20"/>
      <c r="H1394" s="20"/>
      <c r="I1394" s="20"/>
      <c r="J1394" s="21"/>
      <c r="K1394" s="21"/>
      <c r="L1394" s="22"/>
      <c r="M1394" s="36"/>
      <c r="N1394" s="26"/>
      <c r="O1394" s="25"/>
      <c r="P1394" s="26"/>
      <c r="Q1394" s="20"/>
      <c r="R1394" s="20"/>
      <c r="S1394" s="20"/>
      <c r="T1394" s="20"/>
      <c r="U1394" s="20"/>
      <c r="V1394" s="20"/>
    </row>
    <row r="1395" ht="12.75" customHeight="1">
      <c r="A1395" s="18"/>
      <c r="B1395" s="18"/>
      <c r="C1395" s="39"/>
      <c r="D1395" s="21"/>
      <c r="E1395" s="20"/>
      <c r="F1395" s="20"/>
      <c r="G1395" s="20"/>
      <c r="H1395" s="20"/>
      <c r="I1395" s="20"/>
      <c r="J1395" s="21"/>
      <c r="K1395" s="21"/>
      <c r="L1395" s="22"/>
      <c r="M1395" s="36"/>
      <c r="N1395" s="26"/>
      <c r="O1395" s="25"/>
      <c r="P1395" s="26"/>
      <c r="Q1395" s="20"/>
      <c r="R1395" s="20"/>
      <c r="S1395" s="20"/>
      <c r="T1395" s="20"/>
      <c r="U1395" s="20"/>
      <c r="V1395" s="20"/>
    </row>
    <row r="1396" ht="12.75" customHeight="1">
      <c r="A1396" s="18"/>
      <c r="B1396" s="18"/>
      <c r="C1396" s="39"/>
      <c r="D1396" s="21"/>
      <c r="E1396" s="20"/>
      <c r="F1396" s="20"/>
      <c r="G1396" s="20"/>
      <c r="H1396" s="20"/>
      <c r="I1396" s="20"/>
      <c r="J1396" s="21"/>
      <c r="K1396" s="21"/>
      <c r="L1396" s="22"/>
      <c r="M1396" s="36"/>
      <c r="N1396" s="26"/>
      <c r="O1396" s="25"/>
      <c r="P1396" s="26"/>
      <c r="Q1396" s="20"/>
      <c r="R1396" s="20"/>
      <c r="S1396" s="20"/>
      <c r="T1396" s="20"/>
      <c r="U1396" s="20"/>
      <c r="V1396" s="20"/>
    </row>
    <row r="1397" ht="12.75" customHeight="1">
      <c r="A1397" s="18"/>
      <c r="B1397" s="18"/>
      <c r="C1397" s="39"/>
      <c r="D1397" s="21"/>
      <c r="E1397" s="20"/>
      <c r="F1397" s="20"/>
      <c r="G1397" s="20"/>
      <c r="H1397" s="20"/>
      <c r="I1397" s="20"/>
      <c r="J1397" s="21"/>
      <c r="K1397" s="21"/>
      <c r="L1397" s="22"/>
      <c r="M1397" s="36"/>
      <c r="N1397" s="26"/>
      <c r="O1397" s="25"/>
      <c r="P1397" s="26"/>
      <c r="Q1397" s="20"/>
      <c r="R1397" s="20"/>
      <c r="S1397" s="20"/>
      <c r="T1397" s="20"/>
      <c r="U1397" s="20"/>
      <c r="V1397" s="20"/>
    </row>
    <row r="1398" ht="12.75" customHeight="1">
      <c r="A1398" s="18"/>
      <c r="B1398" s="18"/>
      <c r="C1398" s="39"/>
      <c r="D1398" s="21"/>
      <c r="E1398" s="20"/>
      <c r="F1398" s="20"/>
      <c r="G1398" s="20"/>
      <c r="H1398" s="20"/>
      <c r="I1398" s="20"/>
      <c r="J1398" s="21"/>
      <c r="K1398" s="21"/>
      <c r="L1398" s="22"/>
      <c r="M1398" s="36"/>
      <c r="N1398" s="26"/>
      <c r="O1398" s="25"/>
      <c r="P1398" s="26"/>
      <c r="Q1398" s="20"/>
      <c r="R1398" s="20"/>
      <c r="S1398" s="20"/>
      <c r="T1398" s="20"/>
      <c r="U1398" s="20"/>
      <c r="V1398" s="20"/>
    </row>
    <row r="1399" ht="12.75" customHeight="1">
      <c r="A1399" s="18"/>
      <c r="B1399" s="18"/>
      <c r="C1399" s="39"/>
      <c r="D1399" s="21"/>
      <c r="E1399" s="20"/>
      <c r="F1399" s="20"/>
      <c r="G1399" s="20"/>
      <c r="H1399" s="20"/>
      <c r="I1399" s="20"/>
      <c r="J1399" s="21"/>
      <c r="K1399" s="21"/>
      <c r="L1399" s="22"/>
      <c r="M1399" s="36"/>
      <c r="N1399" s="26"/>
      <c r="O1399" s="25"/>
      <c r="P1399" s="26"/>
      <c r="Q1399" s="20"/>
      <c r="R1399" s="20"/>
      <c r="S1399" s="20"/>
      <c r="T1399" s="20"/>
      <c r="U1399" s="20"/>
      <c r="V1399" s="20"/>
    </row>
    <row r="1400" ht="12.75" customHeight="1">
      <c r="A1400" s="18"/>
      <c r="B1400" s="18"/>
      <c r="C1400" s="39"/>
      <c r="D1400" s="21"/>
      <c r="E1400" s="20"/>
      <c r="F1400" s="20"/>
      <c r="G1400" s="20"/>
      <c r="H1400" s="20"/>
      <c r="I1400" s="20"/>
      <c r="J1400" s="21"/>
      <c r="K1400" s="21"/>
      <c r="L1400" s="22"/>
      <c r="M1400" s="36"/>
      <c r="N1400" s="26"/>
      <c r="O1400" s="25"/>
      <c r="P1400" s="26"/>
      <c r="Q1400" s="20"/>
      <c r="R1400" s="20"/>
      <c r="S1400" s="20"/>
      <c r="T1400" s="20"/>
      <c r="U1400" s="20"/>
      <c r="V1400" s="20"/>
    </row>
    <row r="1401" ht="12.75" customHeight="1">
      <c r="A1401" s="18"/>
      <c r="B1401" s="18"/>
      <c r="C1401" s="39"/>
      <c r="D1401" s="21"/>
      <c r="E1401" s="20"/>
      <c r="F1401" s="20"/>
      <c r="G1401" s="20"/>
      <c r="H1401" s="20"/>
      <c r="I1401" s="20"/>
      <c r="J1401" s="21"/>
      <c r="K1401" s="21"/>
      <c r="L1401" s="22"/>
      <c r="M1401" s="36"/>
      <c r="N1401" s="26"/>
      <c r="O1401" s="25"/>
      <c r="P1401" s="26"/>
      <c r="Q1401" s="20"/>
      <c r="R1401" s="20"/>
      <c r="S1401" s="20"/>
      <c r="T1401" s="20"/>
      <c r="U1401" s="20"/>
      <c r="V1401" s="20"/>
    </row>
    <row r="1402" ht="12.75" customHeight="1">
      <c r="A1402" s="18"/>
      <c r="B1402" s="18"/>
      <c r="C1402" s="39"/>
      <c r="D1402" s="21"/>
      <c r="E1402" s="20"/>
      <c r="F1402" s="20"/>
      <c r="G1402" s="20"/>
      <c r="H1402" s="20"/>
      <c r="I1402" s="20"/>
      <c r="J1402" s="21"/>
      <c r="K1402" s="21"/>
      <c r="L1402" s="22"/>
      <c r="M1402" s="36"/>
      <c r="N1402" s="26"/>
      <c r="O1402" s="25"/>
      <c r="P1402" s="26"/>
      <c r="Q1402" s="20"/>
      <c r="R1402" s="20"/>
      <c r="S1402" s="20"/>
      <c r="T1402" s="20"/>
      <c r="U1402" s="20"/>
      <c r="V1402" s="20"/>
    </row>
    <row r="1403" ht="12.75" customHeight="1">
      <c r="A1403" s="18"/>
      <c r="B1403" s="18"/>
      <c r="C1403" s="39"/>
      <c r="D1403" s="21"/>
      <c r="E1403" s="20"/>
      <c r="F1403" s="20"/>
      <c r="G1403" s="20"/>
      <c r="H1403" s="20"/>
      <c r="I1403" s="20"/>
      <c r="J1403" s="21"/>
      <c r="K1403" s="21"/>
      <c r="L1403" s="22"/>
      <c r="M1403" s="36"/>
      <c r="N1403" s="26"/>
      <c r="O1403" s="25"/>
      <c r="P1403" s="26"/>
      <c r="Q1403" s="20"/>
      <c r="R1403" s="20"/>
      <c r="S1403" s="20"/>
      <c r="T1403" s="20"/>
      <c r="U1403" s="20"/>
      <c r="V1403" s="20"/>
    </row>
    <row r="1404" ht="12.75" customHeight="1">
      <c r="A1404" s="18"/>
      <c r="B1404" s="18"/>
      <c r="C1404" s="39"/>
      <c r="D1404" s="21"/>
      <c r="E1404" s="20"/>
      <c r="F1404" s="20"/>
      <c r="G1404" s="20"/>
      <c r="H1404" s="20"/>
      <c r="I1404" s="20"/>
      <c r="J1404" s="21"/>
      <c r="K1404" s="21"/>
      <c r="L1404" s="22"/>
      <c r="M1404" s="36"/>
      <c r="N1404" s="26"/>
      <c r="O1404" s="25"/>
      <c r="P1404" s="26"/>
      <c r="Q1404" s="20"/>
      <c r="R1404" s="20"/>
      <c r="S1404" s="20"/>
      <c r="T1404" s="20"/>
      <c r="U1404" s="20"/>
      <c r="V1404" s="20"/>
    </row>
    <row r="1405" ht="12.75" customHeight="1">
      <c r="A1405" s="18"/>
      <c r="B1405" s="18"/>
      <c r="C1405" s="39"/>
      <c r="D1405" s="21"/>
      <c r="E1405" s="20"/>
      <c r="F1405" s="20"/>
      <c r="G1405" s="20"/>
      <c r="H1405" s="20"/>
      <c r="I1405" s="20"/>
      <c r="J1405" s="21"/>
      <c r="K1405" s="21"/>
      <c r="L1405" s="22"/>
      <c r="M1405" s="36"/>
      <c r="N1405" s="26"/>
      <c r="O1405" s="25"/>
      <c r="P1405" s="26"/>
      <c r="Q1405" s="20"/>
      <c r="R1405" s="20"/>
      <c r="S1405" s="20"/>
      <c r="T1405" s="20"/>
      <c r="U1405" s="20"/>
      <c r="V1405" s="20"/>
    </row>
    <row r="1406" ht="12.75" customHeight="1">
      <c r="A1406" s="18"/>
      <c r="B1406" s="18"/>
      <c r="C1406" s="39"/>
      <c r="D1406" s="21"/>
      <c r="E1406" s="20"/>
      <c r="F1406" s="20"/>
      <c r="G1406" s="20"/>
      <c r="H1406" s="20"/>
      <c r="I1406" s="20"/>
      <c r="J1406" s="21"/>
      <c r="K1406" s="21"/>
      <c r="L1406" s="22"/>
      <c r="M1406" s="36"/>
      <c r="N1406" s="26"/>
      <c r="O1406" s="25"/>
      <c r="P1406" s="26"/>
      <c r="Q1406" s="20"/>
      <c r="R1406" s="20"/>
      <c r="S1406" s="20"/>
      <c r="T1406" s="20"/>
      <c r="U1406" s="20"/>
      <c r="V1406" s="20"/>
    </row>
    <row r="1407" ht="12.75" customHeight="1">
      <c r="A1407" s="18"/>
      <c r="B1407" s="18"/>
      <c r="C1407" s="39"/>
      <c r="D1407" s="21"/>
      <c r="E1407" s="20"/>
      <c r="F1407" s="20"/>
      <c r="G1407" s="20"/>
      <c r="H1407" s="20"/>
      <c r="I1407" s="20"/>
      <c r="J1407" s="21"/>
      <c r="K1407" s="21"/>
      <c r="L1407" s="22"/>
      <c r="M1407" s="36"/>
      <c r="N1407" s="26"/>
      <c r="O1407" s="25"/>
      <c r="P1407" s="26"/>
      <c r="Q1407" s="20"/>
      <c r="R1407" s="20"/>
      <c r="S1407" s="20"/>
      <c r="T1407" s="20"/>
      <c r="U1407" s="20"/>
      <c r="V1407" s="20"/>
    </row>
    <row r="1408" ht="12.75" customHeight="1">
      <c r="A1408" s="18"/>
      <c r="B1408" s="18"/>
      <c r="C1408" s="39"/>
      <c r="D1408" s="21"/>
      <c r="E1408" s="20"/>
      <c r="F1408" s="20"/>
      <c r="G1408" s="20"/>
      <c r="H1408" s="20"/>
      <c r="I1408" s="20"/>
      <c r="J1408" s="21"/>
      <c r="K1408" s="21"/>
      <c r="L1408" s="22"/>
      <c r="M1408" s="36"/>
      <c r="N1408" s="26"/>
      <c r="O1408" s="25"/>
      <c r="P1408" s="26"/>
      <c r="Q1408" s="20"/>
      <c r="R1408" s="20"/>
      <c r="S1408" s="20"/>
      <c r="T1408" s="20"/>
      <c r="U1408" s="20"/>
      <c r="V1408" s="20"/>
    </row>
    <row r="1409" ht="12.75" customHeight="1">
      <c r="A1409" s="18"/>
      <c r="B1409" s="18"/>
      <c r="C1409" s="39"/>
      <c r="D1409" s="21"/>
      <c r="E1409" s="20"/>
      <c r="F1409" s="20"/>
      <c r="G1409" s="20"/>
      <c r="H1409" s="20"/>
      <c r="I1409" s="20"/>
      <c r="J1409" s="21"/>
      <c r="K1409" s="21"/>
      <c r="L1409" s="22"/>
      <c r="M1409" s="36"/>
      <c r="N1409" s="26"/>
      <c r="O1409" s="25"/>
      <c r="P1409" s="26"/>
      <c r="Q1409" s="20"/>
      <c r="R1409" s="20"/>
      <c r="S1409" s="20"/>
      <c r="T1409" s="20"/>
      <c r="U1409" s="20"/>
      <c r="V1409" s="20"/>
    </row>
    <row r="1410" ht="12.75" customHeight="1">
      <c r="A1410" s="18"/>
      <c r="B1410" s="18"/>
      <c r="C1410" s="39"/>
      <c r="D1410" s="21"/>
      <c r="E1410" s="20"/>
      <c r="F1410" s="20"/>
      <c r="G1410" s="20"/>
      <c r="H1410" s="20"/>
      <c r="I1410" s="20"/>
      <c r="J1410" s="21"/>
      <c r="K1410" s="21"/>
      <c r="L1410" s="22"/>
      <c r="M1410" s="36"/>
      <c r="N1410" s="26"/>
      <c r="O1410" s="25"/>
      <c r="P1410" s="26"/>
      <c r="Q1410" s="20"/>
      <c r="R1410" s="20"/>
      <c r="S1410" s="20"/>
      <c r="T1410" s="20"/>
      <c r="U1410" s="20"/>
      <c r="V1410" s="20"/>
    </row>
    <row r="1411" ht="12.75" customHeight="1">
      <c r="A1411" s="18"/>
      <c r="B1411" s="18"/>
      <c r="C1411" s="39"/>
      <c r="D1411" s="21"/>
      <c r="E1411" s="20"/>
      <c r="F1411" s="20"/>
      <c r="G1411" s="20"/>
      <c r="H1411" s="20"/>
      <c r="I1411" s="20"/>
      <c r="J1411" s="21"/>
      <c r="K1411" s="21"/>
      <c r="L1411" s="22"/>
      <c r="M1411" s="36"/>
      <c r="N1411" s="26"/>
      <c r="O1411" s="25"/>
      <c r="P1411" s="26"/>
      <c r="Q1411" s="20"/>
      <c r="R1411" s="20"/>
      <c r="S1411" s="20"/>
      <c r="T1411" s="20"/>
      <c r="U1411" s="20"/>
      <c r="V1411" s="20"/>
    </row>
    <row r="1412" ht="12.75" customHeight="1">
      <c r="A1412" s="18"/>
      <c r="B1412" s="18"/>
      <c r="C1412" s="39"/>
      <c r="D1412" s="21"/>
      <c r="E1412" s="20"/>
      <c r="F1412" s="20"/>
      <c r="G1412" s="20"/>
      <c r="H1412" s="20"/>
      <c r="I1412" s="20"/>
      <c r="J1412" s="21"/>
      <c r="K1412" s="21"/>
      <c r="L1412" s="22"/>
      <c r="M1412" s="36"/>
      <c r="N1412" s="26"/>
      <c r="O1412" s="25"/>
      <c r="P1412" s="26"/>
      <c r="Q1412" s="20"/>
      <c r="R1412" s="20"/>
      <c r="S1412" s="20"/>
      <c r="T1412" s="20"/>
      <c r="U1412" s="20"/>
      <c r="V1412" s="20"/>
    </row>
    <row r="1413" ht="12.75" customHeight="1">
      <c r="A1413" s="18"/>
      <c r="B1413" s="18"/>
      <c r="C1413" s="39"/>
      <c r="D1413" s="21"/>
      <c r="E1413" s="20"/>
      <c r="F1413" s="20"/>
      <c r="G1413" s="20"/>
      <c r="H1413" s="20"/>
      <c r="I1413" s="20"/>
      <c r="J1413" s="21"/>
      <c r="K1413" s="21"/>
      <c r="L1413" s="22"/>
      <c r="M1413" s="36"/>
      <c r="N1413" s="26"/>
      <c r="O1413" s="25"/>
      <c r="P1413" s="26"/>
      <c r="Q1413" s="20"/>
      <c r="R1413" s="20"/>
      <c r="S1413" s="20"/>
      <c r="T1413" s="20"/>
      <c r="U1413" s="20"/>
      <c r="V1413" s="20"/>
    </row>
    <row r="1414" ht="12.75" customHeight="1">
      <c r="A1414" s="18"/>
      <c r="B1414" s="18"/>
      <c r="C1414" s="39"/>
      <c r="D1414" s="21"/>
      <c r="E1414" s="20"/>
      <c r="F1414" s="20"/>
      <c r="G1414" s="20"/>
      <c r="H1414" s="20"/>
      <c r="I1414" s="20"/>
      <c r="J1414" s="21"/>
      <c r="K1414" s="21"/>
      <c r="L1414" s="22"/>
      <c r="M1414" s="36"/>
      <c r="N1414" s="26"/>
      <c r="O1414" s="25"/>
      <c r="P1414" s="26"/>
      <c r="Q1414" s="20"/>
      <c r="R1414" s="20"/>
      <c r="S1414" s="20"/>
      <c r="T1414" s="20"/>
      <c r="U1414" s="20"/>
      <c r="V1414" s="20"/>
    </row>
    <row r="1415" ht="12.75" customHeight="1">
      <c r="A1415" s="18"/>
      <c r="B1415" s="18"/>
      <c r="C1415" s="39"/>
      <c r="D1415" s="21"/>
      <c r="E1415" s="20"/>
      <c r="F1415" s="20"/>
      <c r="G1415" s="20"/>
      <c r="H1415" s="20"/>
      <c r="I1415" s="20"/>
      <c r="J1415" s="21"/>
      <c r="K1415" s="21"/>
      <c r="L1415" s="22"/>
      <c r="M1415" s="36"/>
      <c r="N1415" s="26"/>
      <c r="O1415" s="25"/>
      <c r="P1415" s="26"/>
      <c r="Q1415" s="20"/>
      <c r="R1415" s="20"/>
      <c r="S1415" s="20"/>
      <c r="T1415" s="20"/>
      <c r="U1415" s="20"/>
      <c r="V1415" s="20"/>
    </row>
    <row r="1416" ht="12.75" customHeight="1">
      <c r="A1416" s="18"/>
      <c r="B1416" s="18"/>
      <c r="C1416" s="39"/>
      <c r="D1416" s="21"/>
      <c r="E1416" s="20"/>
      <c r="F1416" s="20"/>
      <c r="G1416" s="20"/>
      <c r="H1416" s="20"/>
      <c r="I1416" s="20"/>
      <c r="J1416" s="21"/>
      <c r="K1416" s="21"/>
      <c r="L1416" s="22"/>
      <c r="M1416" s="36"/>
      <c r="N1416" s="26"/>
      <c r="O1416" s="25"/>
      <c r="P1416" s="26"/>
      <c r="Q1416" s="20"/>
      <c r="R1416" s="20"/>
      <c r="S1416" s="20"/>
      <c r="T1416" s="20"/>
      <c r="U1416" s="20"/>
      <c r="V1416" s="20"/>
    </row>
    <row r="1417" ht="12.75" customHeight="1">
      <c r="A1417" s="18"/>
      <c r="B1417" s="18"/>
      <c r="C1417" s="39"/>
      <c r="D1417" s="21"/>
      <c r="E1417" s="20"/>
      <c r="F1417" s="20"/>
      <c r="G1417" s="20"/>
      <c r="H1417" s="20"/>
      <c r="I1417" s="20"/>
      <c r="J1417" s="21"/>
      <c r="K1417" s="21"/>
      <c r="L1417" s="22"/>
      <c r="M1417" s="36"/>
      <c r="N1417" s="26"/>
      <c r="O1417" s="25"/>
      <c r="P1417" s="26"/>
      <c r="Q1417" s="20"/>
      <c r="R1417" s="20"/>
      <c r="S1417" s="20"/>
      <c r="T1417" s="20"/>
      <c r="U1417" s="20"/>
      <c r="V1417" s="20"/>
    </row>
    <row r="1418" ht="12.75" customHeight="1">
      <c r="A1418" s="18"/>
      <c r="B1418" s="18"/>
      <c r="C1418" s="39"/>
      <c r="D1418" s="21"/>
      <c r="E1418" s="20"/>
      <c r="F1418" s="20"/>
      <c r="G1418" s="20"/>
      <c r="H1418" s="20"/>
      <c r="I1418" s="20"/>
      <c r="J1418" s="21"/>
      <c r="K1418" s="21"/>
      <c r="L1418" s="22"/>
      <c r="M1418" s="36"/>
      <c r="N1418" s="26"/>
      <c r="O1418" s="25"/>
      <c r="P1418" s="26"/>
      <c r="Q1418" s="20"/>
      <c r="R1418" s="20"/>
      <c r="S1418" s="20"/>
      <c r="T1418" s="20"/>
      <c r="U1418" s="20"/>
      <c r="V1418" s="20"/>
    </row>
    <row r="1419" ht="12.75" customHeight="1">
      <c r="A1419" s="18"/>
      <c r="B1419" s="18"/>
      <c r="C1419" s="39"/>
      <c r="D1419" s="21"/>
      <c r="E1419" s="20"/>
      <c r="F1419" s="20"/>
      <c r="G1419" s="20"/>
      <c r="H1419" s="20"/>
      <c r="I1419" s="20"/>
      <c r="J1419" s="21"/>
      <c r="K1419" s="21"/>
      <c r="L1419" s="22"/>
      <c r="M1419" s="36"/>
      <c r="N1419" s="26"/>
      <c r="O1419" s="25"/>
      <c r="P1419" s="26"/>
      <c r="Q1419" s="20"/>
      <c r="R1419" s="20"/>
      <c r="S1419" s="20"/>
      <c r="T1419" s="20"/>
      <c r="U1419" s="20"/>
      <c r="V1419" s="20"/>
    </row>
    <row r="1420" ht="12.75" customHeight="1">
      <c r="A1420" s="18"/>
      <c r="B1420" s="18"/>
      <c r="C1420" s="39"/>
      <c r="D1420" s="21"/>
      <c r="E1420" s="20"/>
      <c r="F1420" s="20"/>
      <c r="G1420" s="20"/>
      <c r="H1420" s="20"/>
      <c r="I1420" s="20"/>
      <c r="J1420" s="21"/>
      <c r="K1420" s="21"/>
      <c r="L1420" s="22"/>
      <c r="M1420" s="36"/>
      <c r="N1420" s="26"/>
      <c r="O1420" s="25"/>
      <c r="P1420" s="26"/>
      <c r="Q1420" s="20"/>
      <c r="R1420" s="20"/>
      <c r="S1420" s="20"/>
      <c r="T1420" s="20"/>
      <c r="U1420" s="20"/>
      <c r="V1420" s="20"/>
    </row>
    <row r="1421" ht="12.75" customHeight="1">
      <c r="A1421" s="18"/>
      <c r="B1421" s="18"/>
      <c r="C1421" s="39"/>
      <c r="D1421" s="21"/>
      <c r="E1421" s="20"/>
      <c r="F1421" s="20"/>
      <c r="G1421" s="20"/>
      <c r="H1421" s="20"/>
      <c r="I1421" s="20"/>
      <c r="J1421" s="21"/>
      <c r="K1421" s="21"/>
      <c r="L1421" s="22"/>
      <c r="M1421" s="36"/>
      <c r="N1421" s="26"/>
      <c r="O1421" s="25"/>
      <c r="P1421" s="26"/>
      <c r="Q1421" s="20"/>
      <c r="R1421" s="20"/>
      <c r="S1421" s="20"/>
      <c r="T1421" s="20"/>
      <c r="U1421" s="20"/>
      <c r="V1421" s="20"/>
    </row>
    <row r="1422" ht="12.75" customHeight="1">
      <c r="A1422" s="18"/>
      <c r="B1422" s="18"/>
      <c r="C1422" s="39"/>
      <c r="D1422" s="21"/>
      <c r="E1422" s="20"/>
      <c r="F1422" s="20"/>
      <c r="G1422" s="20"/>
      <c r="H1422" s="20"/>
      <c r="I1422" s="20"/>
      <c r="J1422" s="21"/>
      <c r="K1422" s="21"/>
      <c r="L1422" s="22"/>
      <c r="M1422" s="36"/>
      <c r="N1422" s="26"/>
      <c r="O1422" s="25"/>
      <c r="P1422" s="26"/>
      <c r="Q1422" s="20"/>
      <c r="R1422" s="20"/>
      <c r="S1422" s="20"/>
      <c r="T1422" s="20"/>
      <c r="U1422" s="20"/>
      <c r="V1422" s="20"/>
    </row>
    <row r="1423" ht="12.75" customHeight="1">
      <c r="A1423" s="18"/>
      <c r="B1423" s="18"/>
      <c r="C1423" s="39"/>
      <c r="D1423" s="21"/>
      <c r="E1423" s="20"/>
      <c r="F1423" s="20"/>
      <c r="G1423" s="20"/>
      <c r="H1423" s="20"/>
      <c r="I1423" s="20"/>
      <c r="J1423" s="21"/>
      <c r="K1423" s="21"/>
      <c r="L1423" s="22"/>
      <c r="M1423" s="36"/>
      <c r="N1423" s="26"/>
      <c r="O1423" s="25"/>
      <c r="P1423" s="26"/>
      <c r="Q1423" s="20"/>
      <c r="R1423" s="20"/>
      <c r="S1423" s="20"/>
      <c r="T1423" s="20"/>
      <c r="U1423" s="20"/>
      <c r="V1423" s="20"/>
    </row>
    <row r="1424" ht="12.75" customHeight="1">
      <c r="A1424" s="18"/>
      <c r="B1424" s="18"/>
      <c r="C1424" s="39"/>
      <c r="D1424" s="21"/>
      <c r="E1424" s="20"/>
      <c r="F1424" s="20"/>
      <c r="G1424" s="20"/>
      <c r="H1424" s="20"/>
      <c r="I1424" s="20"/>
      <c r="J1424" s="21"/>
      <c r="K1424" s="21"/>
      <c r="L1424" s="22"/>
      <c r="M1424" s="36"/>
      <c r="N1424" s="26"/>
      <c r="O1424" s="25"/>
      <c r="P1424" s="26"/>
      <c r="Q1424" s="20"/>
      <c r="R1424" s="20"/>
      <c r="S1424" s="20"/>
      <c r="T1424" s="20"/>
      <c r="U1424" s="20"/>
      <c r="V1424" s="20"/>
    </row>
    <row r="1425" ht="12.75" customHeight="1">
      <c r="A1425" s="18"/>
      <c r="B1425" s="18"/>
      <c r="C1425" s="39"/>
      <c r="D1425" s="21"/>
      <c r="E1425" s="20"/>
      <c r="F1425" s="20"/>
      <c r="G1425" s="20"/>
      <c r="H1425" s="20"/>
      <c r="I1425" s="20"/>
      <c r="J1425" s="21"/>
      <c r="K1425" s="21"/>
      <c r="L1425" s="22"/>
      <c r="M1425" s="36"/>
      <c r="N1425" s="26"/>
      <c r="O1425" s="25"/>
      <c r="P1425" s="26"/>
      <c r="Q1425" s="20"/>
      <c r="R1425" s="20"/>
      <c r="S1425" s="20"/>
      <c r="T1425" s="20"/>
      <c r="U1425" s="20"/>
      <c r="V1425" s="20"/>
    </row>
    <row r="1426" ht="12.75" customHeight="1">
      <c r="A1426" s="18"/>
      <c r="B1426" s="18"/>
      <c r="C1426" s="39"/>
      <c r="D1426" s="21"/>
      <c r="E1426" s="20"/>
      <c r="F1426" s="20"/>
      <c r="G1426" s="20"/>
      <c r="H1426" s="20"/>
      <c r="I1426" s="20"/>
      <c r="J1426" s="21"/>
      <c r="K1426" s="21"/>
      <c r="L1426" s="22"/>
      <c r="M1426" s="36"/>
      <c r="N1426" s="26"/>
      <c r="O1426" s="25"/>
      <c r="P1426" s="26"/>
      <c r="Q1426" s="20"/>
      <c r="R1426" s="20"/>
      <c r="S1426" s="20"/>
      <c r="T1426" s="20"/>
      <c r="U1426" s="20"/>
      <c r="V1426" s="20"/>
    </row>
    <row r="1427" ht="12.75" customHeight="1">
      <c r="A1427" s="18"/>
      <c r="B1427" s="18"/>
      <c r="C1427" s="39"/>
      <c r="D1427" s="21"/>
      <c r="E1427" s="20"/>
      <c r="F1427" s="20"/>
      <c r="G1427" s="20"/>
      <c r="H1427" s="20"/>
      <c r="I1427" s="20"/>
      <c r="J1427" s="21"/>
      <c r="K1427" s="21"/>
      <c r="L1427" s="22"/>
      <c r="M1427" s="36"/>
      <c r="N1427" s="26"/>
      <c r="O1427" s="25"/>
      <c r="P1427" s="26"/>
      <c r="Q1427" s="20"/>
      <c r="R1427" s="20"/>
      <c r="S1427" s="20"/>
      <c r="T1427" s="20"/>
      <c r="U1427" s="20"/>
      <c r="V1427" s="20"/>
    </row>
    <row r="1428" ht="12.75" customHeight="1">
      <c r="A1428" s="18"/>
      <c r="B1428" s="18"/>
      <c r="C1428" s="39"/>
      <c r="D1428" s="21"/>
      <c r="E1428" s="20"/>
      <c r="F1428" s="20"/>
      <c r="G1428" s="20"/>
      <c r="H1428" s="20"/>
      <c r="I1428" s="20"/>
      <c r="J1428" s="21"/>
      <c r="K1428" s="21"/>
      <c r="L1428" s="22"/>
      <c r="M1428" s="36"/>
      <c r="N1428" s="26"/>
      <c r="O1428" s="25"/>
      <c r="P1428" s="26"/>
      <c r="Q1428" s="20"/>
      <c r="R1428" s="20"/>
      <c r="S1428" s="20"/>
      <c r="T1428" s="20"/>
      <c r="U1428" s="20"/>
      <c r="V1428" s="20"/>
    </row>
    <row r="1429" ht="12.75" customHeight="1">
      <c r="A1429" s="18"/>
      <c r="B1429" s="18"/>
      <c r="C1429" s="39"/>
      <c r="D1429" s="21"/>
      <c r="E1429" s="20"/>
      <c r="F1429" s="20"/>
      <c r="G1429" s="20"/>
      <c r="H1429" s="20"/>
      <c r="I1429" s="20"/>
      <c r="J1429" s="21"/>
      <c r="K1429" s="21"/>
      <c r="L1429" s="22"/>
      <c r="M1429" s="36"/>
      <c r="N1429" s="26"/>
      <c r="O1429" s="25"/>
      <c r="P1429" s="26"/>
      <c r="Q1429" s="20"/>
      <c r="R1429" s="20"/>
      <c r="S1429" s="20"/>
      <c r="T1429" s="20"/>
      <c r="U1429" s="20"/>
      <c r="V1429" s="20"/>
    </row>
    <row r="1430" ht="12.75" customHeight="1">
      <c r="A1430" s="18"/>
      <c r="B1430" s="18"/>
      <c r="C1430" s="39"/>
      <c r="D1430" s="21"/>
      <c r="E1430" s="20"/>
      <c r="F1430" s="20"/>
      <c r="G1430" s="20"/>
      <c r="H1430" s="20"/>
      <c r="I1430" s="20"/>
      <c r="J1430" s="21"/>
      <c r="K1430" s="21"/>
      <c r="L1430" s="22"/>
      <c r="M1430" s="36"/>
      <c r="N1430" s="26"/>
      <c r="O1430" s="25"/>
      <c r="P1430" s="26"/>
      <c r="Q1430" s="20"/>
      <c r="R1430" s="20"/>
      <c r="S1430" s="20"/>
      <c r="T1430" s="20"/>
      <c r="U1430" s="20"/>
      <c r="V1430" s="20"/>
    </row>
    <row r="1431" ht="12.75" customHeight="1">
      <c r="A1431" s="18"/>
      <c r="B1431" s="18"/>
      <c r="C1431" s="39"/>
      <c r="D1431" s="21"/>
      <c r="E1431" s="20"/>
      <c r="F1431" s="20"/>
      <c r="G1431" s="20"/>
      <c r="H1431" s="20"/>
      <c r="I1431" s="20"/>
      <c r="J1431" s="21"/>
      <c r="K1431" s="21"/>
      <c r="L1431" s="22"/>
      <c r="M1431" s="36"/>
      <c r="N1431" s="26"/>
      <c r="O1431" s="25"/>
      <c r="P1431" s="26"/>
      <c r="Q1431" s="20"/>
      <c r="R1431" s="20"/>
      <c r="S1431" s="20"/>
      <c r="T1431" s="20"/>
      <c r="U1431" s="20"/>
      <c r="V1431" s="20"/>
    </row>
    <row r="1432" ht="12.75" customHeight="1">
      <c r="A1432" s="18"/>
      <c r="B1432" s="18"/>
      <c r="C1432" s="39"/>
      <c r="D1432" s="21"/>
      <c r="E1432" s="20"/>
      <c r="F1432" s="20"/>
      <c r="G1432" s="20"/>
      <c r="H1432" s="20"/>
      <c r="I1432" s="20"/>
      <c r="J1432" s="21"/>
      <c r="K1432" s="21"/>
      <c r="L1432" s="22"/>
      <c r="M1432" s="36"/>
      <c r="N1432" s="26"/>
      <c r="O1432" s="25"/>
      <c r="P1432" s="26"/>
      <c r="Q1432" s="20"/>
      <c r="R1432" s="20"/>
      <c r="S1432" s="20"/>
      <c r="T1432" s="20"/>
      <c r="U1432" s="20"/>
      <c r="V1432" s="20"/>
    </row>
    <row r="1433" ht="12.75" customHeight="1">
      <c r="A1433" s="18"/>
      <c r="B1433" s="18"/>
      <c r="C1433" s="39"/>
      <c r="D1433" s="21"/>
      <c r="E1433" s="20"/>
      <c r="F1433" s="20"/>
      <c r="G1433" s="20"/>
      <c r="H1433" s="20"/>
      <c r="I1433" s="20"/>
      <c r="J1433" s="21"/>
      <c r="K1433" s="21"/>
      <c r="L1433" s="22"/>
      <c r="M1433" s="36"/>
      <c r="N1433" s="26"/>
      <c r="O1433" s="25"/>
      <c r="P1433" s="26"/>
      <c r="Q1433" s="20"/>
      <c r="R1433" s="20"/>
      <c r="S1433" s="20"/>
      <c r="T1433" s="20"/>
      <c r="U1433" s="20"/>
      <c r="V1433" s="20"/>
    </row>
    <row r="1434" ht="12.75" customHeight="1">
      <c r="A1434" s="18"/>
      <c r="B1434" s="18"/>
      <c r="C1434" s="39"/>
      <c r="D1434" s="21"/>
      <c r="E1434" s="20"/>
      <c r="F1434" s="20"/>
      <c r="G1434" s="20"/>
      <c r="H1434" s="20"/>
      <c r="I1434" s="20"/>
      <c r="J1434" s="21"/>
      <c r="K1434" s="21"/>
      <c r="L1434" s="22"/>
      <c r="M1434" s="36"/>
      <c r="N1434" s="26"/>
      <c r="O1434" s="25"/>
      <c r="P1434" s="26"/>
      <c r="Q1434" s="20"/>
      <c r="R1434" s="20"/>
      <c r="S1434" s="20"/>
      <c r="T1434" s="20"/>
      <c r="U1434" s="20"/>
      <c r="V1434" s="20"/>
    </row>
    <row r="1435" ht="12.75" customHeight="1">
      <c r="A1435" s="18"/>
      <c r="B1435" s="18"/>
      <c r="C1435" s="39"/>
      <c r="D1435" s="21"/>
      <c r="E1435" s="20"/>
      <c r="F1435" s="20"/>
      <c r="G1435" s="20"/>
      <c r="H1435" s="20"/>
      <c r="I1435" s="20"/>
      <c r="J1435" s="21"/>
      <c r="K1435" s="21"/>
      <c r="L1435" s="22"/>
      <c r="M1435" s="36"/>
      <c r="N1435" s="26"/>
      <c r="O1435" s="25"/>
      <c r="P1435" s="26"/>
      <c r="Q1435" s="20"/>
      <c r="R1435" s="20"/>
      <c r="S1435" s="20"/>
      <c r="T1435" s="20"/>
      <c r="U1435" s="20"/>
      <c r="V1435" s="20"/>
    </row>
    <row r="1436" ht="12.75" customHeight="1">
      <c r="A1436" s="18"/>
      <c r="B1436" s="18"/>
      <c r="C1436" s="39"/>
      <c r="D1436" s="21"/>
      <c r="E1436" s="20"/>
      <c r="F1436" s="20"/>
      <c r="G1436" s="20"/>
      <c r="H1436" s="20"/>
      <c r="I1436" s="20"/>
      <c r="J1436" s="21"/>
      <c r="K1436" s="21"/>
      <c r="L1436" s="22"/>
      <c r="M1436" s="36"/>
      <c r="N1436" s="26"/>
      <c r="O1436" s="25"/>
      <c r="P1436" s="26"/>
      <c r="Q1436" s="20"/>
      <c r="R1436" s="20"/>
      <c r="S1436" s="20"/>
      <c r="T1436" s="20"/>
      <c r="U1436" s="20"/>
      <c r="V1436" s="20"/>
    </row>
    <row r="1437" ht="12.75" customHeight="1">
      <c r="A1437" s="18"/>
      <c r="B1437" s="18"/>
      <c r="C1437" s="39"/>
      <c r="D1437" s="21"/>
      <c r="E1437" s="20"/>
      <c r="F1437" s="20"/>
      <c r="G1437" s="20"/>
      <c r="H1437" s="20"/>
      <c r="I1437" s="20"/>
      <c r="J1437" s="21"/>
      <c r="K1437" s="21"/>
      <c r="L1437" s="22"/>
      <c r="M1437" s="36"/>
      <c r="N1437" s="26"/>
      <c r="O1437" s="25"/>
      <c r="P1437" s="26"/>
      <c r="Q1437" s="20"/>
      <c r="R1437" s="20"/>
      <c r="S1437" s="20"/>
      <c r="T1437" s="20"/>
      <c r="U1437" s="20"/>
      <c r="V1437" s="20"/>
    </row>
    <row r="1438" ht="12.75" customHeight="1">
      <c r="A1438" s="18"/>
      <c r="B1438" s="18"/>
      <c r="C1438" s="39"/>
      <c r="D1438" s="21"/>
      <c r="E1438" s="20"/>
      <c r="F1438" s="20"/>
      <c r="G1438" s="20"/>
      <c r="H1438" s="20"/>
      <c r="I1438" s="20"/>
      <c r="J1438" s="21"/>
      <c r="K1438" s="21"/>
      <c r="L1438" s="22"/>
      <c r="M1438" s="36"/>
      <c r="N1438" s="26"/>
      <c r="O1438" s="25"/>
      <c r="P1438" s="26"/>
      <c r="Q1438" s="20"/>
      <c r="R1438" s="20"/>
      <c r="S1438" s="20"/>
      <c r="T1438" s="20"/>
      <c r="U1438" s="20"/>
      <c r="V1438" s="20"/>
    </row>
    <row r="1439" ht="12.75" customHeight="1">
      <c r="A1439" s="18"/>
      <c r="B1439" s="18"/>
      <c r="C1439" s="39"/>
      <c r="D1439" s="21"/>
      <c r="E1439" s="20"/>
      <c r="F1439" s="20"/>
      <c r="G1439" s="20"/>
      <c r="H1439" s="20"/>
      <c r="I1439" s="20"/>
      <c r="J1439" s="21"/>
      <c r="K1439" s="21"/>
      <c r="L1439" s="22"/>
      <c r="M1439" s="36"/>
      <c r="N1439" s="26"/>
      <c r="O1439" s="25"/>
      <c r="P1439" s="26"/>
      <c r="Q1439" s="20"/>
      <c r="R1439" s="20"/>
      <c r="S1439" s="20"/>
      <c r="T1439" s="20"/>
      <c r="U1439" s="20"/>
      <c r="V1439" s="20"/>
    </row>
    <row r="1440" ht="12.75" customHeight="1">
      <c r="A1440" s="18"/>
      <c r="B1440" s="18"/>
      <c r="C1440" s="39"/>
      <c r="D1440" s="21"/>
      <c r="E1440" s="20"/>
      <c r="F1440" s="20"/>
      <c r="G1440" s="20"/>
      <c r="H1440" s="20"/>
      <c r="I1440" s="20"/>
      <c r="J1440" s="21"/>
      <c r="K1440" s="21"/>
      <c r="L1440" s="22"/>
      <c r="M1440" s="36"/>
      <c r="N1440" s="26"/>
      <c r="O1440" s="25"/>
      <c r="P1440" s="26"/>
      <c r="Q1440" s="20"/>
      <c r="R1440" s="20"/>
      <c r="S1440" s="20"/>
      <c r="T1440" s="20"/>
      <c r="U1440" s="20"/>
      <c r="V1440" s="20"/>
    </row>
    <row r="1441" ht="12.75" customHeight="1">
      <c r="A1441" s="18"/>
      <c r="B1441" s="18"/>
      <c r="C1441" s="39"/>
      <c r="D1441" s="21"/>
      <c r="E1441" s="20"/>
      <c r="F1441" s="20"/>
      <c r="G1441" s="20"/>
      <c r="H1441" s="20"/>
      <c r="I1441" s="20"/>
      <c r="J1441" s="21"/>
      <c r="K1441" s="21"/>
      <c r="L1441" s="22"/>
      <c r="M1441" s="36"/>
      <c r="N1441" s="26"/>
      <c r="O1441" s="25"/>
      <c r="P1441" s="26"/>
      <c r="Q1441" s="20"/>
      <c r="R1441" s="20"/>
      <c r="S1441" s="20"/>
      <c r="T1441" s="20"/>
      <c r="U1441" s="20"/>
      <c r="V1441" s="20"/>
    </row>
    <row r="1442" ht="12.75" customHeight="1">
      <c r="A1442" s="18"/>
      <c r="B1442" s="18"/>
      <c r="C1442" s="39"/>
      <c r="D1442" s="21"/>
      <c r="E1442" s="20"/>
      <c r="F1442" s="20"/>
      <c r="G1442" s="20"/>
      <c r="H1442" s="20"/>
      <c r="I1442" s="20"/>
      <c r="J1442" s="21"/>
      <c r="K1442" s="21"/>
      <c r="L1442" s="22"/>
      <c r="M1442" s="36"/>
      <c r="N1442" s="26"/>
      <c r="O1442" s="25"/>
      <c r="P1442" s="26"/>
      <c r="Q1442" s="20"/>
      <c r="R1442" s="20"/>
      <c r="S1442" s="20"/>
      <c r="T1442" s="20"/>
      <c r="U1442" s="20"/>
      <c r="V1442" s="20"/>
    </row>
    <row r="1443" ht="12.75" customHeight="1">
      <c r="A1443" s="18"/>
      <c r="B1443" s="18"/>
      <c r="C1443" s="39"/>
      <c r="D1443" s="21"/>
      <c r="E1443" s="20"/>
      <c r="F1443" s="20"/>
      <c r="G1443" s="20"/>
      <c r="H1443" s="20"/>
      <c r="I1443" s="20"/>
      <c r="J1443" s="21"/>
      <c r="K1443" s="21"/>
      <c r="L1443" s="22"/>
      <c r="M1443" s="36"/>
      <c r="N1443" s="26"/>
      <c r="O1443" s="25"/>
      <c r="P1443" s="26"/>
      <c r="Q1443" s="20"/>
      <c r="R1443" s="20"/>
      <c r="S1443" s="20"/>
      <c r="T1443" s="20"/>
      <c r="U1443" s="20"/>
      <c r="V1443" s="20"/>
    </row>
    <row r="1444" ht="12.75" customHeight="1">
      <c r="A1444" s="18"/>
      <c r="B1444" s="18"/>
      <c r="C1444" s="39"/>
      <c r="D1444" s="21"/>
      <c r="E1444" s="20"/>
      <c r="F1444" s="20"/>
      <c r="G1444" s="20"/>
      <c r="H1444" s="20"/>
      <c r="I1444" s="20"/>
      <c r="J1444" s="21"/>
      <c r="K1444" s="21"/>
      <c r="L1444" s="22"/>
      <c r="M1444" s="36"/>
      <c r="N1444" s="26"/>
      <c r="O1444" s="25"/>
      <c r="P1444" s="26"/>
      <c r="Q1444" s="20"/>
      <c r="R1444" s="20"/>
      <c r="S1444" s="20"/>
      <c r="T1444" s="20"/>
      <c r="U1444" s="20"/>
      <c r="V1444" s="20"/>
    </row>
    <row r="1445" ht="12.75" customHeight="1">
      <c r="A1445" s="18"/>
      <c r="B1445" s="18"/>
      <c r="C1445" s="39"/>
      <c r="D1445" s="21"/>
      <c r="E1445" s="20"/>
      <c r="F1445" s="20"/>
      <c r="G1445" s="20"/>
      <c r="H1445" s="20"/>
      <c r="I1445" s="20"/>
      <c r="J1445" s="21"/>
      <c r="K1445" s="21"/>
      <c r="L1445" s="22"/>
      <c r="M1445" s="36"/>
      <c r="N1445" s="26"/>
      <c r="O1445" s="25"/>
      <c r="P1445" s="26"/>
      <c r="Q1445" s="20"/>
      <c r="R1445" s="20"/>
      <c r="S1445" s="20"/>
      <c r="T1445" s="20"/>
      <c r="U1445" s="20"/>
      <c r="V1445" s="20"/>
    </row>
    <row r="1446" ht="12.75" customHeight="1">
      <c r="A1446" s="18"/>
      <c r="B1446" s="18"/>
      <c r="C1446" s="39"/>
      <c r="D1446" s="21"/>
      <c r="E1446" s="20"/>
      <c r="F1446" s="20"/>
      <c r="G1446" s="20"/>
      <c r="H1446" s="20"/>
      <c r="I1446" s="20"/>
      <c r="J1446" s="21"/>
      <c r="K1446" s="21"/>
      <c r="L1446" s="22"/>
      <c r="M1446" s="36"/>
      <c r="N1446" s="26"/>
      <c r="O1446" s="25"/>
      <c r="P1446" s="26"/>
      <c r="Q1446" s="20"/>
      <c r="R1446" s="20"/>
      <c r="S1446" s="20"/>
      <c r="T1446" s="20"/>
      <c r="U1446" s="20"/>
      <c r="V1446" s="20"/>
    </row>
    <row r="1447" ht="12.75" customHeight="1">
      <c r="A1447" s="18"/>
      <c r="B1447" s="18"/>
      <c r="C1447" s="39"/>
      <c r="D1447" s="21"/>
      <c r="E1447" s="20"/>
      <c r="F1447" s="20"/>
      <c r="G1447" s="20"/>
      <c r="H1447" s="20"/>
      <c r="I1447" s="20"/>
      <c r="J1447" s="21"/>
      <c r="K1447" s="21"/>
      <c r="L1447" s="22"/>
      <c r="M1447" s="36"/>
      <c r="N1447" s="26"/>
      <c r="O1447" s="25"/>
      <c r="P1447" s="26"/>
      <c r="Q1447" s="20"/>
      <c r="R1447" s="20"/>
      <c r="S1447" s="20"/>
      <c r="T1447" s="20"/>
      <c r="U1447" s="20"/>
      <c r="V1447" s="20"/>
    </row>
    <row r="1448" ht="12.75" customHeight="1">
      <c r="A1448" s="18"/>
      <c r="B1448" s="18"/>
      <c r="C1448" s="39"/>
      <c r="D1448" s="21"/>
      <c r="E1448" s="20"/>
      <c r="F1448" s="20"/>
      <c r="G1448" s="20"/>
      <c r="H1448" s="20"/>
      <c r="I1448" s="20"/>
      <c r="J1448" s="21"/>
      <c r="K1448" s="21"/>
      <c r="L1448" s="22"/>
      <c r="M1448" s="36"/>
      <c r="N1448" s="26"/>
      <c r="O1448" s="25"/>
      <c r="P1448" s="26"/>
      <c r="Q1448" s="20"/>
      <c r="R1448" s="20"/>
      <c r="S1448" s="20"/>
      <c r="T1448" s="20"/>
      <c r="U1448" s="20"/>
      <c r="V1448" s="20"/>
    </row>
    <row r="1449" ht="12.75" customHeight="1">
      <c r="A1449" s="18"/>
      <c r="B1449" s="18"/>
      <c r="C1449" s="39"/>
      <c r="D1449" s="21"/>
      <c r="E1449" s="20"/>
      <c r="F1449" s="20"/>
      <c r="G1449" s="20"/>
      <c r="H1449" s="20"/>
      <c r="I1449" s="20"/>
      <c r="J1449" s="21"/>
      <c r="K1449" s="21"/>
      <c r="L1449" s="22"/>
      <c r="M1449" s="36"/>
      <c r="N1449" s="26"/>
      <c r="O1449" s="25"/>
      <c r="P1449" s="26"/>
      <c r="Q1449" s="20"/>
      <c r="R1449" s="20"/>
      <c r="S1449" s="20"/>
      <c r="T1449" s="20"/>
      <c r="U1449" s="20"/>
      <c r="V1449" s="20"/>
    </row>
    <row r="1450" ht="12.75" customHeight="1">
      <c r="A1450" s="18"/>
      <c r="B1450" s="18"/>
      <c r="C1450" s="39"/>
      <c r="D1450" s="21"/>
      <c r="E1450" s="20"/>
      <c r="F1450" s="20"/>
      <c r="G1450" s="20"/>
      <c r="H1450" s="20"/>
      <c r="I1450" s="20"/>
      <c r="J1450" s="21"/>
      <c r="K1450" s="21"/>
      <c r="L1450" s="22"/>
      <c r="M1450" s="36"/>
      <c r="N1450" s="26"/>
      <c r="O1450" s="25"/>
      <c r="P1450" s="26"/>
      <c r="Q1450" s="20"/>
      <c r="R1450" s="20"/>
      <c r="S1450" s="20"/>
      <c r="T1450" s="20"/>
      <c r="U1450" s="20"/>
      <c r="V1450" s="20"/>
    </row>
    <row r="1451" ht="12.75" customHeight="1">
      <c r="A1451" s="18"/>
      <c r="B1451" s="18"/>
      <c r="C1451" s="39"/>
      <c r="D1451" s="21"/>
      <c r="E1451" s="20"/>
      <c r="F1451" s="20"/>
      <c r="G1451" s="20"/>
      <c r="H1451" s="20"/>
      <c r="I1451" s="20"/>
      <c r="J1451" s="21"/>
      <c r="K1451" s="21"/>
      <c r="L1451" s="22"/>
      <c r="M1451" s="36"/>
      <c r="N1451" s="26"/>
      <c r="O1451" s="25"/>
      <c r="P1451" s="26"/>
      <c r="Q1451" s="20"/>
      <c r="R1451" s="20"/>
      <c r="S1451" s="20"/>
      <c r="T1451" s="20"/>
      <c r="U1451" s="20"/>
      <c r="V1451" s="20"/>
    </row>
    <row r="1452" ht="12.75" customHeight="1">
      <c r="A1452" s="18"/>
      <c r="B1452" s="18"/>
      <c r="C1452" s="39"/>
      <c r="D1452" s="21"/>
      <c r="E1452" s="20"/>
      <c r="F1452" s="20"/>
      <c r="G1452" s="20"/>
      <c r="H1452" s="20"/>
      <c r="I1452" s="20"/>
      <c r="J1452" s="21"/>
      <c r="K1452" s="21"/>
      <c r="L1452" s="22"/>
      <c r="M1452" s="36"/>
      <c r="N1452" s="26"/>
      <c r="O1452" s="25"/>
      <c r="P1452" s="26"/>
      <c r="Q1452" s="20"/>
      <c r="R1452" s="20"/>
      <c r="S1452" s="20"/>
      <c r="T1452" s="20"/>
      <c r="U1452" s="20"/>
      <c r="V1452" s="20"/>
    </row>
    <row r="1453" ht="12.75" customHeight="1">
      <c r="A1453" s="18"/>
      <c r="B1453" s="18"/>
      <c r="C1453" s="39"/>
      <c r="D1453" s="21"/>
      <c r="E1453" s="20"/>
      <c r="F1453" s="20"/>
      <c r="G1453" s="20"/>
      <c r="H1453" s="20"/>
      <c r="I1453" s="20"/>
      <c r="J1453" s="21"/>
      <c r="K1453" s="21"/>
      <c r="L1453" s="22"/>
      <c r="M1453" s="36"/>
      <c r="N1453" s="26"/>
      <c r="O1453" s="25"/>
      <c r="P1453" s="26"/>
      <c r="Q1453" s="20"/>
      <c r="R1453" s="20"/>
      <c r="S1453" s="20"/>
      <c r="T1453" s="20"/>
      <c r="U1453" s="20"/>
      <c r="V1453" s="20"/>
    </row>
    <row r="1454" ht="12.75" customHeight="1">
      <c r="A1454" s="18"/>
      <c r="B1454" s="18"/>
      <c r="C1454" s="39"/>
      <c r="D1454" s="21"/>
      <c r="E1454" s="20"/>
      <c r="F1454" s="20"/>
      <c r="G1454" s="20"/>
      <c r="H1454" s="20"/>
      <c r="I1454" s="20"/>
      <c r="J1454" s="21"/>
      <c r="K1454" s="21"/>
      <c r="L1454" s="22"/>
      <c r="M1454" s="36"/>
      <c r="N1454" s="26"/>
      <c r="O1454" s="25"/>
      <c r="P1454" s="26"/>
      <c r="Q1454" s="20"/>
      <c r="R1454" s="20"/>
      <c r="S1454" s="20"/>
      <c r="T1454" s="20"/>
      <c r="U1454" s="20"/>
      <c r="V1454" s="20"/>
    </row>
    <row r="1455" ht="12.75" customHeight="1">
      <c r="A1455" s="18"/>
      <c r="B1455" s="18"/>
      <c r="C1455" s="39"/>
      <c r="D1455" s="21"/>
      <c r="E1455" s="20"/>
      <c r="F1455" s="20"/>
      <c r="G1455" s="20"/>
      <c r="H1455" s="20"/>
      <c r="I1455" s="20"/>
      <c r="J1455" s="21"/>
      <c r="K1455" s="21"/>
      <c r="L1455" s="22"/>
      <c r="M1455" s="36"/>
      <c r="N1455" s="26"/>
      <c r="O1455" s="25"/>
      <c r="P1455" s="26"/>
      <c r="Q1455" s="20"/>
      <c r="R1455" s="20"/>
      <c r="S1455" s="20"/>
      <c r="T1455" s="20"/>
      <c r="U1455" s="20"/>
      <c r="V1455" s="20"/>
    </row>
    <row r="1456" ht="12.75" customHeight="1">
      <c r="A1456" s="18"/>
      <c r="B1456" s="18"/>
      <c r="C1456" s="39"/>
      <c r="D1456" s="21"/>
      <c r="E1456" s="20"/>
      <c r="F1456" s="20"/>
      <c r="G1456" s="20"/>
      <c r="H1456" s="20"/>
      <c r="I1456" s="20"/>
      <c r="J1456" s="21"/>
      <c r="K1456" s="21"/>
      <c r="L1456" s="22"/>
      <c r="M1456" s="36"/>
      <c r="N1456" s="26"/>
      <c r="O1456" s="25"/>
      <c r="P1456" s="26"/>
      <c r="Q1456" s="20"/>
      <c r="R1456" s="20"/>
      <c r="S1456" s="20"/>
      <c r="T1456" s="20"/>
      <c r="U1456" s="20"/>
      <c r="V1456" s="20"/>
    </row>
    <row r="1457" ht="12.75" customHeight="1">
      <c r="A1457" s="18"/>
      <c r="B1457" s="18"/>
      <c r="C1457" s="39"/>
      <c r="D1457" s="21"/>
      <c r="E1457" s="20"/>
      <c r="F1457" s="20"/>
      <c r="G1457" s="20"/>
      <c r="H1457" s="20"/>
      <c r="I1457" s="20"/>
      <c r="J1457" s="21"/>
      <c r="K1457" s="21"/>
      <c r="L1457" s="22"/>
      <c r="M1457" s="36"/>
      <c r="N1457" s="26"/>
      <c r="O1457" s="25"/>
      <c r="P1457" s="26"/>
      <c r="Q1457" s="20"/>
      <c r="R1457" s="20"/>
      <c r="S1457" s="20"/>
      <c r="T1457" s="20"/>
      <c r="U1457" s="20"/>
      <c r="V1457" s="20"/>
    </row>
    <row r="1458" ht="12.75" customHeight="1">
      <c r="A1458" s="18"/>
      <c r="B1458" s="18"/>
      <c r="C1458" s="39"/>
      <c r="D1458" s="21"/>
      <c r="E1458" s="20"/>
      <c r="F1458" s="20"/>
      <c r="G1458" s="20"/>
      <c r="H1458" s="20"/>
      <c r="I1458" s="20"/>
      <c r="J1458" s="21"/>
      <c r="K1458" s="21"/>
      <c r="L1458" s="22"/>
      <c r="M1458" s="36"/>
      <c r="N1458" s="26"/>
      <c r="O1458" s="25"/>
      <c r="P1458" s="26"/>
      <c r="Q1458" s="20"/>
      <c r="R1458" s="20"/>
      <c r="S1458" s="20"/>
      <c r="T1458" s="20"/>
      <c r="U1458" s="20"/>
      <c r="V1458" s="20"/>
    </row>
    <row r="1459" ht="12.75" customHeight="1">
      <c r="A1459" s="18"/>
      <c r="B1459" s="18"/>
      <c r="C1459" s="39"/>
      <c r="D1459" s="21"/>
      <c r="E1459" s="20"/>
      <c r="F1459" s="20"/>
      <c r="G1459" s="20"/>
      <c r="H1459" s="20"/>
      <c r="I1459" s="20"/>
      <c r="J1459" s="21"/>
      <c r="K1459" s="21"/>
      <c r="L1459" s="22"/>
      <c r="M1459" s="36"/>
      <c r="N1459" s="26"/>
      <c r="O1459" s="25"/>
      <c r="P1459" s="26"/>
      <c r="Q1459" s="20"/>
      <c r="R1459" s="20"/>
      <c r="S1459" s="20"/>
      <c r="T1459" s="20"/>
      <c r="U1459" s="20"/>
      <c r="V1459" s="20"/>
    </row>
    <row r="1460" ht="12.75" customHeight="1">
      <c r="A1460" s="18"/>
      <c r="B1460" s="18"/>
      <c r="C1460" s="39"/>
      <c r="D1460" s="21"/>
      <c r="E1460" s="20"/>
      <c r="F1460" s="20"/>
      <c r="G1460" s="20"/>
      <c r="H1460" s="20"/>
      <c r="I1460" s="20"/>
      <c r="J1460" s="21"/>
      <c r="K1460" s="21"/>
      <c r="L1460" s="22"/>
      <c r="M1460" s="36"/>
      <c r="N1460" s="26"/>
      <c r="O1460" s="25"/>
      <c r="P1460" s="26"/>
      <c r="Q1460" s="20"/>
      <c r="R1460" s="20"/>
      <c r="S1460" s="20"/>
      <c r="T1460" s="20"/>
      <c r="U1460" s="20"/>
      <c r="V1460" s="20"/>
    </row>
    <row r="1461" ht="12.75" customHeight="1">
      <c r="A1461" s="18"/>
      <c r="B1461" s="18"/>
      <c r="C1461" s="39"/>
      <c r="D1461" s="21"/>
      <c r="E1461" s="20"/>
      <c r="F1461" s="20"/>
      <c r="G1461" s="20"/>
      <c r="H1461" s="20"/>
      <c r="I1461" s="20"/>
      <c r="J1461" s="21"/>
      <c r="K1461" s="21"/>
      <c r="L1461" s="22"/>
      <c r="M1461" s="36"/>
      <c r="N1461" s="26"/>
      <c r="O1461" s="25"/>
      <c r="P1461" s="26"/>
      <c r="Q1461" s="20"/>
      <c r="R1461" s="20"/>
      <c r="S1461" s="20"/>
      <c r="T1461" s="20"/>
      <c r="U1461" s="20"/>
      <c r="V1461" s="20"/>
    </row>
    <row r="1462" ht="12.75" customHeight="1">
      <c r="A1462" s="18"/>
      <c r="B1462" s="18"/>
      <c r="C1462" s="39"/>
      <c r="D1462" s="21"/>
      <c r="E1462" s="20"/>
      <c r="F1462" s="20"/>
      <c r="G1462" s="20"/>
      <c r="H1462" s="20"/>
      <c r="I1462" s="20"/>
      <c r="J1462" s="21"/>
      <c r="K1462" s="21"/>
      <c r="L1462" s="22"/>
      <c r="M1462" s="36"/>
      <c r="N1462" s="26"/>
      <c r="O1462" s="25"/>
      <c r="P1462" s="26"/>
      <c r="Q1462" s="20"/>
      <c r="R1462" s="20"/>
      <c r="S1462" s="20"/>
      <c r="T1462" s="20"/>
      <c r="U1462" s="20"/>
      <c r="V1462" s="20"/>
    </row>
    <row r="1463" ht="12.75" customHeight="1">
      <c r="A1463" s="18"/>
      <c r="B1463" s="18"/>
      <c r="C1463" s="39"/>
      <c r="D1463" s="21"/>
      <c r="E1463" s="20"/>
      <c r="F1463" s="20"/>
      <c r="G1463" s="20"/>
      <c r="H1463" s="20"/>
      <c r="I1463" s="20"/>
      <c r="J1463" s="21"/>
      <c r="K1463" s="21"/>
      <c r="L1463" s="22"/>
      <c r="M1463" s="36"/>
      <c r="N1463" s="26"/>
      <c r="O1463" s="25"/>
      <c r="P1463" s="26"/>
      <c r="Q1463" s="20"/>
      <c r="R1463" s="20"/>
      <c r="S1463" s="20"/>
      <c r="T1463" s="20"/>
      <c r="U1463" s="20"/>
      <c r="V1463" s="20"/>
    </row>
    <row r="1464" ht="12.75" customHeight="1">
      <c r="A1464" s="18"/>
      <c r="B1464" s="18"/>
      <c r="C1464" s="39"/>
      <c r="D1464" s="21"/>
      <c r="E1464" s="20"/>
      <c r="F1464" s="20"/>
      <c r="G1464" s="20"/>
      <c r="H1464" s="20"/>
      <c r="I1464" s="20"/>
      <c r="J1464" s="21"/>
      <c r="K1464" s="21"/>
      <c r="L1464" s="22"/>
      <c r="M1464" s="36"/>
      <c r="N1464" s="26"/>
      <c r="O1464" s="25"/>
      <c r="P1464" s="26"/>
      <c r="Q1464" s="20"/>
      <c r="R1464" s="20"/>
      <c r="S1464" s="20"/>
      <c r="T1464" s="20"/>
      <c r="U1464" s="20"/>
      <c r="V1464" s="20"/>
    </row>
    <row r="1465" ht="12.75" customHeight="1">
      <c r="A1465" s="18"/>
      <c r="B1465" s="18"/>
      <c r="C1465" s="39"/>
      <c r="D1465" s="21"/>
      <c r="E1465" s="20"/>
      <c r="F1465" s="20"/>
      <c r="G1465" s="20"/>
      <c r="H1465" s="20"/>
      <c r="I1465" s="20"/>
      <c r="J1465" s="21"/>
      <c r="K1465" s="21"/>
      <c r="L1465" s="22"/>
      <c r="M1465" s="36"/>
      <c r="N1465" s="26"/>
      <c r="O1465" s="25"/>
      <c r="P1465" s="26"/>
      <c r="Q1465" s="20"/>
      <c r="R1465" s="20"/>
      <c r="S1465" s="20"/>
      <c r="T1465" s="20"/>
      <c r="U1465" s="20"/>
      <c r="V1465" s="20"/>
    </row>
    <row r="1466" ht="12.75" customHeight="1">
      <c r="A1466" s="18"/>
      <c r="B1466" s="18"/>
      <c r="C1466" s="39"/>
      <c r="D1466" s="21"/>
      <c r="E1466" s="20"/>
      <c r="F1466" s="20"/>
      <c r="G1466" s="20"/>
      <c r="H1466" s="20"/>
      <c r="I1466" s="20"/>
      <c r="J1466" s="21"/>
      <c r="K1466" s="21"/>
      <c r="L1466" s="22"/>
      <c r="M1466" s="36"/>
      <c r="N1466" s="26"/>
      <c r="O1466" s="25"/>
      <c r="P1466" s="26"/>
      <c r="Q1466" s="20"/>
      <c r="R1466" s="20"/>
      <c r="S1466" s="20"/>
      <c r="T1466" s="20"/>
      <c r="U1466" s="20"/>
      <c r="V1466" s="20"/>
    </row>
    <row r="1467" ht="12.75" customHeight="1">
      <c r="A1467" s="18"/>
      <c r="B1467" s="18"/>
      <c r="C1467" s="39"/>
      <c r="D1467" s="21"/>
      <c r="E1467" s="20"/>
      <c r="F1467" s="20"/>
      <c r="G1467" s="20"/>
      <c r="H1467" s="20"/>
      <c r="I1467" s="20"/>
      <c r="J1467" s="21"/>
      <c r="K1467" s="21"/>
      <c r="L1467" s="22"/>
      <c r="M1467" s="36"/>
      <c r="N1467" s="26"/>
      <c r="O1467" s="25"/>
      <c r="P1467" s="26"/>
      <c r="Q1467" s="20"/>
      <c r="R1467" s="20"/>
      <c r="S1467" s="20"/>
      <c r="T1467" s="20"/>
      <c r="U1467" s="20"/>
      <c r="V1467" s="20"/>
    </row>
    <row r="1468" ht="12.75" customHeight="1">
      <c r="A1468" s="18"/>
      <c r="B1468" s="18"/>
      <c r="C1468" s="39"/>
      <c r="D1468" s="21"/>
      <c r="E1468" s="20"/>
      <c r="F1468" s="20"/>
      <c r="G1468" s="20"/>
      <c r="H1468" s="20"/>
      <c r="I1468" s="20"/>
      <c r="J1468" s="21"/>
      <c r="K1468" s="21"/>
      <c r="L1468" s="22"/>
      <c r="M1468" s="36"/>
      <c r="N1468" s="26"/>
      <c r="O1468" s="25"/>
      <c r="P1468" s="26"/>
      <c r="Q1468" s="20"/>
      <c r="R1468" s="20"/>
      <c r="S1468" s="20"/>
      <c r="T1468" s="20"/>
      <c r="U1468" s="20"/>
      <c r="V1468" s="20"/>
    </row>
    <row r="1469" ht="12.75" customHeight="1">
      <c r="A1469" s="18"/>
      <c r="B1469" s="18"/>
      <c r="C1469" s="39"/>
      <c r="D1469" s="21"/>
      <c r="E1469" s="20"/>
      <c r="F1469" s="20"/>
      <c r="G1469" s="20"/>
      <c r="H1469" s="20"/>
      <c r="I1469" s="20"/>
      <c r="J1469" s="21"/>
      <c r="K1469" s="21"/>
      <c r="L1469" s="22"/>
      <c r="M1469" s="36"/>
      <c r="N1469" s="26"/>
      <c r="O1469" s="25"/>
      <c r="P1469" s="26"/>
      <c r="Q1469" s="20"/>
      <c r="R1469" s="20"/>
      <c r="S1469" s="20"/>
      <c r="T1469" s="20"/>
      <c r="U1469" s="20"/>
      <c r="V1469" s="20"/>
    </row>
    <row r="1470" ht="12.75" customHeight="1">
      <c r="A1470" s="18"/>
      <c r="B1470" s="18"/>
      <c r="C1470" s="39"/>
      <c r="D1470" s="21"/>
      <c r="E1470" s="20"/>
      <c r="F1470" s="20"/>
      <c r="G1470" s="20"/>
      <c r="H1470" s="20"/>
      <c r="I1470" s="20"/>
      <c r="J1470" s="21"/>
      <c r="K1470" s="21"/>
      <c r="L1470" s="22"/>
      <c r="M1470" s="36"/>
      <c r="N1470" s="26"/>
      <c r="O1470" s="25"/>
      <c r="P1470" s="26"/>
      <c r="Q1470" s="20"/>
      <c r="R1470" s="20"/>
      <c r="S1470" s="20"/>
      <c r="T1470" s="20"/>
      <c r="U1470" s="20"/>
      <c r="V1470" s="20"/>
    </row>
    <row r="1471" ht="12.75" customHeight="1">
      <c r="A1471" s="18"/>
      <c r="B1471" s="18"/>
      <c r="C1471" s="39"/>
      <c r="D1471" s="21"/>
      <c r="E1471" s="20"/>
      <c r="F1471" s="20"/>
      <c r="G1471" s="20"/>
      <c r="H1471" s="20"/>
      <c r="I1471" s="20"/>
      <c r="J1471" s="21"/>
      <c r="K1471" s="21"/>
      <c r="L1471" s="22"/>
      <c r="M1471" s="36"/>
      <c r="N1471" s="26"/>
      <c r="O1471" s="25"/>
      <c r="P1471" s="26"/>
      <c r="Q1471" s="20"/>
      <c r="R1471" s="20"/>
      <c r="S1471" s="20"/>
      <c r="T1471" s="20"/>
      <c r="U1471" s="20"/>
      <c r="V1471" s="20"/>
    </row>
    <row r="1472" ht="12.75" customHeight="1">
      <c r="A1472" s="18"/>
      <c r="B1472" s="18"/>
      <c r="C1472" s="39"/>
      <c r="D1472" s="21"/>
      <c r="E1472" s="20"/>
      <c r="F1472" s="20"/>
      <c r="G1472" s="20"/>
      <c r="H1472" s="20"/>
      <c r="I1472" s="20"/>
      <c r="J1472" s="21"/>
      <c r="K1472" s="21"/>
      <c r="L1472" s="22"/>
      <c r="M1472" s="36"/>
      <c r="N1472" s="26"/>
      <c r="O1472" s="25"/>
      <c r="P1472" s="26"/>
      <c r="Q1472" s="20"/>
      <c r="R1472" s="20"/>
      <c r="S1472" s="20"/>
      <c r="T1472" s="20"/>
      <c r="U1472" s="20"/>
      <c r="V1472" s="20"/>
    </row>
    <row r="1473" ht="12.75" customHeight="1">
      <c r="A1473" s="18"/>
      <c r="B1473" s="18"/>
      <c r="C1473" s="39"/>
      <c r="D1473" s="21"/>
      <c r="E1473" s="20"/>
      <c r="F1473" s="20"/>
      <c r="G1473" s="20"/>
      <c r="H1473" s="20"/>
      <c r="I1473" s="20"/>
      <c r="J1473" s="21"/>
      <c r="K1473" s="21"/>
      <c r="L1473" s="22"/>
      <c r="M1473" s="36"/>
      <c r="N1473" s="26"/>
      <c r="O1473" s="25"/>
      <c r="P1473" s="26"/>
      <c r="Q1473" s="20"/>
      <c r="R1473" s="20"/>
      <c r="S1473" s="20"/>
      <c r="T1473" s="20"/>
      <c r="U1473" s="20"/>
      <c r="V1473" s="20"/>
    </row>
    <row r="1474" ht="12.75" customHeight="1">
      <c r="A1474" s="18"/>
      <c r="B1474" s="18"/>
      <c r="C1474" s="39"/>
      <c r="D1474" s="21"/>
      <c r="E1474" s="20"/>
      <c r="F1474" s="20"/>
      <c r="G1474" s="20"/>
      <c r="H1474" s="20"/>
      <c r="I1474" s="20"/>
      <c r="J1474" s="21"/>
      <c r="K1474" s="21"/>
      <c r="L1474" s="22"/>
      <c r="M1474" s="36"/>
      <c r="N1474" s="26"/>
      <c r="O1474" s="25"/>
      <c r="P1474" s="26"/>
      <c r="Q1474" s="20"/>
      <c r="R1474" s="20"/>
      <c r="S1474" s="20"/>
      <c r="T1474" s="20"/>
      <c r="U1474" s="20"/>
      <c r="V1474" s="20"/>
    </row>
    <row r="1475" ht="12.75" customHeight="1">
      <c r="A1475" s="18"/>
      <c r="B1475" s="18"/>
      <c r="C1475" s="39"/>
      <c r="D1475" s="21"/>
      <c r="E1475" s="20"/>
      <c r="F1475" s="20"/>
      <c r="G1475" s="20"/>
      <c r="H1475" s="20"/>
      <c r="I1475" s="20"/>
      <c r="J1475" s="21"/>
      <c r="K1475" s="21"/>
      <c r="L1475" s="22"/>
      <c r="M1475" s="36"/>
      <c r="N1475" s="26"/>
      <c r="O1475" s="25"/>
      <c r="P1475" s="26"/>
      <c r="Q1475" s="20"/>
      <c r="R1475" s="20"/>
      <c r="S1475" s="20"/>
      <c r="T1475" s="20"/>
      <c r="U1475" s="20"/>
      <c r="V1475" s="20"/>
    </row>
    <row r="1476" ht="12.75" customHeight="1">
      <c r="A1476" s="18"/>
      <c r="B1476" s="18"/>
      <c r="C1476" s="39"/>
      <c r="D1476" s="21"/>
      <c r="E1476" s="20"/>
      <c r="F1476" s="20"/>
      <c r="G1476" s="20"/>
      <c r="H1476" s="20"/>
      <c r="I1476" s="20"/>
      <c r="J1476" s="21"/>
      <c r="K1476" s="21"/>
      <c r="L1476" s="22"/>
      <c r="M1476" s="36"/>
      <c r="N1476" s="26"/>
      <c r="O1476" s="25"/>
      <c r="P1476" s="26"/>
      <c r="Q1476" s="20"/>
      <c r="R1476" s="20"/>
      <c r="S1476" s="20"/>
      <c r="T1476" s="20"/>
      <c r="U1476" s="20"/>
      <c r="V1476" s="20"/>
    </row>
    <row r="1477" ht="12.75" customHeight="1">
      <c r="A1477" s="18"/>
      <c r="B1477" s="18"/>
      <c r="C1477" s="39"/>
      <c r="D1477" s="21"/>
      <c r="E1477" s="20"/>
      <c r="F1477" s="20"/>
      <c r="G1477" s="20"/>
      <c r="H1477" s="20"/>
      <c r="I1477" s="20"/>
      <c r="J1477" s="21"/>
      <c r="K1477" s="21"/>
      <c r="L1477" s="22"/>
      <c r="M1477" s="36"/>
      <c r="N1477" s="26"/>
      <c r="O1477" s="25"/>
      <c r="P1477" s="26"/>
      <c r="Q1477" s="20"/>
      <c r="R1477" s="20"/>
      <c r="S1477" s="20"/>
      <c r="T1477" s="20"/>
      <c r="U1477" s="20"/>
      <c r="V1477" s="20"/>
    </row>
    <row r="1478" ht="12.75" customHeight="1">
      <c r="A1478" s="18"/>
      <c r="B1478" s="18"/>
      <c r="C1478" s="39"/>
      <c r="D1478" s="21"/>
      <c r="E1478" s="20"/>
      <c r="F1478" s="20"/>
      <c r="G1478" s="20"/>
      <c r="H1478" s="20"/>
      <c r="I1478" s="20"/>
      <c r="J1478" s="21"/>
      <c r="K1478" s="21"/>
      <c r="L1478" s="22"/>
      <c r="M1478" s="36"/>
      <c r="N1478" s="26"/>
      <c r="O1478" s="25"/>
      <c r="P1478" s="26"/>
      <c r="Q1478" s="20"/>
      <c r="R1478" s="20"/>
      <c r="S1478" s="20"/>
      <c r="T1478" s="20"/>
      <c r="U1478" s="20"/>
      <c r="V1478" s="20"/>
    </row>
    <row r="1479" ht="12.75" customHeight="1">
      <c r="A1479" s="18"/>
      <c r="B1479" s="18"/>
      <c r="C1479" s="39"/>
      <c r="D1479" s="21"/>
      <c r="E1479" s="20"/>
      <c r="F1479" s="20"/>
      <c r="G1479" s="20"/>
      <c r="H1479" s="20"/>
      <c r="I1479" s="20"/>
      <c r="J1479" s="21"/>
      <c r="K1479" s="21"/>
      <c r="L1479" s="22"/>
      <c r="M1479" s="36"/>
      <c r="N1479" s="26"/>
      <c r="O1479" s="25"/>
      <c r="P1479" s="26"/>
      <c r="Q1479" s="20"/>
      <c r="R1479" s="20"/>
      <c r="S1479" s="20"/>
      <c r="T1479" s="20"/>
      <c r="U1479" s="20"/>
      <c r="V1479" s="20"/>
    </row>
    <row r="1480" ht="12.75" customHeight="1">
      <c r="A1480" s="18"/>
      <c r="B1480" s="18"/>
      <c r="C1480" s="39"/>
      <c r="D1480" s="21"/>
      <c r="E1480" s="20"/>
      <c r="F1480" s="20"/>
      <c r="G1480" s="20"/>
      <c r="H1480" s="20"/>
      <c r="I1480" s="20"/>
      <c r="J1480" s="21"/>
      <c r="K1480" s="21"/>
      <c r="L1480" s="22"/>
      <c r="M1480" s="36"/>
      <c r="N1480" s="26"/>
      <c r="O1480" s="25"/>
      <c r="P1480" s="26"/>
      <c r="Q1480" s="20"/>
      <c r="R1480" s="20"/>
      <c r="S1480" s="20"/>
      <c r="T1480" s="20"/>
      <c r="U1480" s="20"/>
      <c r="V1480" s="20"/>
    </row>
    <row r="1481" ht="12.75" customHeight="1">
      <c r="A1481" s="18"/>
      <c r="B1481" s="18"/>
      <c r="C1481" s="39"/>
      <c r="D1481" s="21"/>
      <c r="E1481" s="20"/>
      <c r="F1481" s="20"/>
      <c r="G1481" s="20"/>
      <c r="H1481" s="20"/>
      <c r="I1481" s="20"/>
      <c r="J1481" s="21"/>
      <c r="K1481" s="21"/>
      <c r="L1481" s="22"/>
      <c r="M1481" s="36"/>
      <c r="N1481" s="26"/>
      <c r="O1481" s="25"/>
      <c r="P1481" s="26"/>
      <c r="Q1481" s="20"/>
      <c r="R1481" s="20"/>
      <c r="S1481" s="20"/>
      <c r="T1481" s="20"/>
      <c r="U1481" s="20"/>
      <c r="V1481" s="20"/>
    </row>
    <row r="1482" ht="12.75" customHeight="1">
      <c r="A1482" s="18"/>
      <c r="B1482" s="18"/>
      <c r="C1482" s="39"/>
      <c r="D1482" s="21"/>
      <c r="E1482" s="20"/>
      <c r="F1482" s="20"/>
      <c r="G1482" s="20"/>
      <c r="H1482" s="20"/>
      <c r="I1482" s="20"/>
      <c r="J1482" s="21"/>
      <c r="K1482" s="21"/>
      <c r="L1482" s="22"/>
      <c r="M1482" s="36"/>
      <c r="N1482" s="26"/>
      <c r="O1482" s="25"/>
      <c r="P1482" s="26"/>
      <c r="Q1482" s="20"/>
      <c r="R1482" s="20"/>
      <c r="S1482" s="20"/>
      <c r="T1482" s="20"/>
      <c r="U1482" s="20"/>
      <c r="V1482" s="20"/>
    </row>
    <row r="1483" ht="12.75" customHeight="1">
      <c r="A1483" s="18"/>
      <c r="B1483" s="18"/>
      <c r="C1483" s="39"/>
      <c r="D1483" s="21"/>
      <c r="E1483" s="20"/>
      <c r="F1483" s="20"/>
      <c r="G1483" s="20"/>
      <c r="H1483" s="20"/>
      <c r="I1483" s="20"/>
      <c r="J1483" s="21"/>
      <c r="K1483" s="21"/>
      <c r="L1483" s="22"/>
      <c r="M1483" s="36"/>
      <c r="N1483" s="26"/>
      <c r="O1483" s="25"/>
      <c r="P1483" s="26"/>
      <c r="Q1483" s="20"/>
      <c r="R1483" s="20"/>
      <c r="S1483" s="20"/>
      <c r="T1483" s="20"/>
      <c r="U1483" s="20"/>
      <c r="V1483" s="20"/>
    </row>
    <row r="1484" ht="12.75" customHeight="1">
      <c r="A1484" s="18"/>
      <c r="B1484" s="18"/>
      <c r="C1484" s="39"/>
      <c r="D1484" s="21"/>
      <c r="E1484" s="20"/>
      <c r="F1484" s="20"/>
      <c r="G1484" s="20"/>
      <c r="H1484" s="20"/>
      <c r="I1484" s="20"/>
      <c r="J1484" s="21"/>
      <c r="K1484" s="21"/>
      <c r="L1484" s="22"/>
      <c r="M1484" s="36"/>
      <c r="N1484" s="26"/>
      <c r="O1484" s="25"/>
      <c r="P1484" s="26"/>
      <c r="Q1484" s="20"/>
      <c r="R1484" s="20"/>
      <c r="S1484" s="20"/>
      <c r="T1484" s="20"/>
      <c r="U1484" s="20"/>
      <c r="V1484" s="20"/>
    </row>
    <row r="1485" ht="12.75" customHeight="1">
      <c r="A1485" s="18"/>
      <c r="B1485" s="18"/>
      <c r="C1485" s="39"/>
      <c r="D1485" s="21"/>
      <c r="E1485" s="20"/>
      <c r="F1485" s="20"/>
      <c r="G1485" s="20"/>
      <c r="H1485" s="20"/>
      <c r="I1485" s="20"/>
      <c r="J1485" s="21"/>
      <c r="K1485" s="21"/>
      <c r="L1485" s="22"/>
      <c r="M1485" s="36"/>
      <c r="N1485" s="26"/>
      <c r="O1485" s="25"/>
      <c r="P1485" s="26"/>
      <c r="Q1485" s="20"/>
      <c r="R1485" s="20"/>
      <c r="S1485" s="20"/>
      <c r="T1485" s="20"/>
      <c r="U1485" s="20"/>
      <c r="V1485" s="20"/>
    </row>
    <row r="1486" ht="12.75" customHeight="1">
      <c r="A1486" s="18"/>
      <c r="B1486" s="18"/>
      <c r="C1486" s="39"/>
      <c r="D1486" s="21"/>
      <c r="E1486" s="20"/>
      <c r="F1486" s="20"/>
      <c r="G1486" s="20"/>
      <c r="H1486" s="20"/>
      <c r="I1486" s="20"/>
      <c r="J1486" s="21"/>
      <c r="K1486" s="21"/>
      <c r="L1486" s="22"/>
      <c r="M1486" s="36"/>
      <c r="N1486" s="26"/>
      <c r="O1486" s="25"/>
      <c r="P1486" s="26"/>
      <c r="Q1486" s="20"/>
      <c r="R1486" s="20"/>
      <c r="S1486" s="20"/>
      <c r="T1486" s="20"/>
      <c r="U1486" s="20"/>
      <c r="V1486" s="20"/>
    </row>
    <row r="1487" ht="12.75" customHeight="1">
      <c r="A1487" s="18"/>
      <c r="B1487" s="18"/>
      <c r="C1487" s="39"/>
      <c r="D1487" s="21"/>
      <c r="E1487" s="20"/>
      <c r="F1487" s="20"/>
      <c r="G1487" s="20"/>
      <c r="H1487" s="20"/>
      <c r="I1487" s="20"/>
      <c r="J1487" s="21"/>
      <c r="K1487" s="21"/>
      <c r="L1487" s="22"/>
      <c r="M1487" s="36"/>
      <c r="N1487" s="26"/>
      <c r="O1487" s="25"/>
      <c r="P1487" s="26"/>
      <c r="Q1487" s="20"/>
      <c r="R1487" s="20"/>
      <c r="S1487" s="20"/>
      <c r="T1487" s="20"/>
      <c r="U1487" s="20"/>
      <c r="V1487" s="20"/>
    </row>
    <row r="1488" ht="12.75" customHeight="1">
      <c r="A1488" s="18"/>
      <c r="B1488" s="18"/>
      <c r="C1488" s="39"/>
      <c r="D1488" s="21"/>
      <c r="E1488" s="20"/>
      <c r="F1488" s="20"/>
      <c r="G1488" s="20"/>
      <c r="H1488" s="20"/>
      <c r="I1488" s="20"/>
      <c r="J1488" s="21"/>
      <c r="K1488" s="21"/>
      <c r="L1488" s="22"/>
      <c r="M1488" s="36"/>
      <c r="N1488" s="26"/>
      <c r="O1488" s="25"/>
      <c r="P1488" s="26"/>
      <c r="Q1488" s="20"/>
      <c r="R1488" s="20"/>
      <c r="S1488" s="20"/>
      <c r="T1488" s="20"/>
      <c r="U1488" s="20"/>
      <c r="V1488" s="20"/>
    </row>
    <row r="1489" ht="12.75" customHeight="1">
      <c r="A1489" s="18"/>
      <c r="B1489" s="18"/>
      <c r="C1489" s="39"/>
      <c r="D1489" s="21"/>
      <c r="E1489" s="20"/>
      <c r="F1489" s="20"/>
      <c r="G1489" s="20"/>
      <c r="H1489" s="20"/>
      <c r="I1489" s="20"/>
      <c r="J1489" s="21"/>
      <c r="K1489" s="21"/>
      <c r="L1489" s="22"/>
      <c r="M1489" s="36"/>
      <c r="N1489" s="26"/>
      <c r="O1489" s="25"/>
      <c r="P1489" s="26"/>
      <c r="Q1489" s="20"/>
      <c r="R1489" s="20"/>
      <c r="S1489" s="20"/>
      <c r="T1489" s="20"/>
      <c r="U1489" s="20"/>
      <c r="V1489" s="20"/>
    </row>
    <row r="1490" ht="12.75" customHeight="1">
      <c r="A1490" s="18"/>
      <c r="B1490" s="18"/>
      <c r="C1490" s="39"/>
      <c r="D1490" s="21"/>
      <c r="E1490" s="20"/>
      <c r="F1490" s="20"/>
      <c r="G1490" s="20"/>
      <c r="H1490" s="20"/>
      <c r="I1490" s="20"/>
      <c r="J1490" s="21"/>
      <c r="K1490" s="21"/>
      <c r="L1490" s="22"/>
      <c r="M1490" s="36"/>
      <c r="N1490" s="26"/>
      <c r="O1490" s="25"/>
      <c r="P1490" s="26"/>
      <c r="Q1490" s="20"/>
      <c r="R1490" s="20"/>
      <c r="S1490" s="20"/>
      <c r="T1490" s="20"/>
      <c r="U1490" s="20"/>
      <c r="V1490" s="20"/>
    </row>
    <row r="1491" ht="12.75" customHeight="1">
      <c r="A1491" s="18"/>
      <c r="B1491" s="18"/>
      <c r="C1491" s="39"/>
      <c r="D1491" s="21"/>
      <c r="E1491" s="20"/>
      <c r="F1491" s="20"/>
      <c r="G1491" s="20"/>
      <c r="H1491" s="20"/>
      <c r="I1491" s="20"/>
      <c r="J1491" s="21"/>
      <c r="K1491" s="21"/>
      <c r="L1491" s="22"/>
      <c r="M1491" s="36"/>
      <c r="N1491" s="26"/>
      <c r="O1491" s="25"/>
      <c r="P1491" s="26"/>
      <c r="Q1491" s="20"/>
      <c r="R1491" s="20"/>
      <c r="S1491" s="20"/>
      <c r="T1491" s="20"/>
      <c r="U1491" s="20"/>
      <c r="V1491" s="20"/>
    </row>
    <row r="1492" ht="12.75" customHeight="1">
      <c r="A1492" s="18"/>
      <c r="B1492" s="18"/>
      <c r="C1492" s="39"/>
      <c r="D1492" s="21"/>
      <c r="E1492" s="20"/>
      <c r="F1492" s="20"/>
      <c r="G1492" s="20"/>
      <c r="H1492" s="20"/>
      <c r="I1492" s="20"/>
      <c r="J1492" s="21"/>
      <c r="K1492" s="21"/>
      <c r="L1492" s="22"/>
      <c r="M1492" s="36"/>
      <c r="N1492" s="26"/>
      <c r="O1492" s="25"/>
      <c r="P1492" s="26"/>
      <c r="Q1492" s="20"/>
      <c r="R1492" s="20"/>
      <c r="S1492" s="20"/>
      <c r="T1492" s="20"/>
      <c r="U1492" s="20"/>
      <c r="V1492" s="20"/>
    </row>
    <row r="1493" ht="12.75" customHeight="1">
      <c r="A1493" s="18"/>
      <c r="B1493" s="18"/>
      <c r="C1493" s="39"/>
      <c r="D1493" s="21"/>
      <c r="E1493" s="20"/>
      <c r="F1493" s="20"/>
      <c r="G1493" s="20"/>
      <c r="H1493" s="20"/>
      <c r="I1493" s="20"/>
      <c r="J1493" s="21"/>
      <c r="K1493" s="21"/>
      <c r="L1493" s="22"/>
      <c r="M1493" s="36"/>
      <c r="N1493" s="26"/>
      <c r="O1493" s="25"/>
      <c r="P1493" s="26"/>
      <c r="Q1493" s="20"/>
      <c r="R1493" s="20"/>
      <c r="S1493" s="20"/>
      <c r="T1493" s="20"/>
      <c r="U1493" s="20"/>
      <c r="V1493" s="20"/>
    </row>
    <row r="1494" ht="12.75" customHeight="1">
      <c r="A1494" s="18"/>
      <c r="B1494" s="18"/>
      <c r="C1494" s="39"/>
      <c r="D1494" s="21"/>
      <c r="E1494" s="20"/>
      <c r="F1494" s="20"/>
      <c r="G1494" s="20"/>
      <c r="H1494" s="20"/>
      <c r="I1494" s="20"/>
      <c r="J1494" s="21"/>
      <c r="K1494" s="21"/>
      <c r="L1494" s="22"/>
      <c r="M1494" s="36"/>
      <c r="N1494" s="26"/>
      <c r="O1494" s="25"/>
      <c r="P1494" s="26"/>
      <c r="Q1494" s="20"/>
      <c r="R1494" s="20"/>
      <c r="S1494" s="20"/>
      <c r="T1494" s="20"/>
      <c r="U1494" s="20"/>
      <c r="V1494" s="20"/>
    </row>
    <row r="1495" ht="12.75" customHeight="1">
      <c r="A1495" s="18"/>
      <c r="B1495" s="18"/>
      <c r="C1495" s="39"/>
      <c r="D1495" s="21"/>
      <c r="E1495" s="20"/>
      <c r="F1495" s="20"/>
      <c r="G1495" s="20"/>
      <c r="H1495" s="20"/>
      <c r="I1495" s="20"/>
      <c r="J1495" s="21"/>
      <c r="K1495" s="21"/>
      <c r="L1495" s="22"/>
      <c r="M1495" s="36"/>
      <c r="N1495" s="26"/>
      <c r="O1495" s="25"/>
      <c r="P1495" s="26"/>
      <c r="Q1495" s="20"/>
      <c r="R1495" s="20"/>
      <c r="S1495" s="20"/>
      <c r="T1495" s="20"/>
      <c r="U1495" s="20"/>
      <c r="V1495" s="20"/>
    </row>
    <row r="1496" ht="12.75" customHeight="1">
      <c r="A1496" s="18"/>
      <c r="B1496" s="18"/>
      <c r="C1496" s="39"/>
      <c r="D1496" s="21"/>
      <c r="E1496" s="20"/>
      <c r="F1496" s="20"/>
      <c r="G1496" s="20"/>
      <c r="H1496" s="20"/>
      <c r="I1496" s="20"/>
      <c r="J1496" s="21"/>
      <c r="K1496" s="21"/>
      <c r="L1496" s="22"/>
      <c r="M1496" s="36"/>
      <c r="N1496" s="26"/>
      <c r="O1496" s="25"/>
      <c r="P1496" s="26"/>
      <c r="Q1496" s="20"/>
      <c r="R1496" s="20"/>
      <c r="S1496" s="20"/>
      <c r="T1496" s="20"/>
      <c r="U1496" s="20"/>
      <c r="V1496" s="20"/>
    </row>
    <row r="1497" ht="12.75" customHeight="1">
      <c r="A1497" s="18"/>
      <c r="B1497" s="18"/>
      <c r="C1497" s="39"/>
      <c r="D1497" s="21"/>
      <c r="E1497" s="20"/>
      <c r="F1497" s="20"/>
      <c r="G1497" s="20"/>
      <c r="H1497" s="20"/>
      <c r="I1497" s="20"/>
      <c r="J1497" s="21"/>
      <c r="K1497" s="21"/>
      <c r="L1497" s="22"/>
      <c r="M1497" s="36"/>
      <c r="N1497" s="26"/>
      <c r="O1497" s="25"/>
      <c r="P1497" s="26"/>
      <c r="Q1497" s="20"/>
      <c r="R1497" s="20"/>
      <c r="S1497" s="20"/>
      <c r="T1497" s="20"/>
      <c r="U1497" s="20"/>
      <c r="V1497" s="20"/>
    </row>
    <row r="1498" ht="12.75" customHeight="1">
      <c r="A1498" s="18"/>
      <c r="B1498" s="18"/>
      <c r="C1498" s="39"/>
      <c r="D1498" s="21"/>
      <c r="E1498" s="20"/>
      <c r="F1498" s="20"/>
      <c r="G1498" s="20"/>
      <c r="H1498" s="20"/>
      <c r="I1498" s="20"/>
      <c r="J1498" s="21"/>
      <c r="K1498" s="21"/>
      <c r="L1498" s="22"/>
      <c r="M1498" s="36"/>
      <c r="N1498" s="26"/>
      <c r="O1498" s="25"/>
      <c r="P1498" s="26"/>
      <c r="Q1498" s="20"/>
      <c r="R1498" s="20"/>
      <c r="S1498" s="20"/>
      <c r="T1498" s="20"/>
      <c r="U1498" s="20"/>
      <c r="V1498" s="20"/>
    </row>
    <row r="1499" ht="12.75" customHeight="1">
      <c r="A1499" s="18"/>
      <c r="B1499" s="18"/>
      <c r="C1499" s="39"/>
      <c r="D1499" s="21"/>
      <c r="E1499" s="20"/>
      <c r="F1499" s="20"/>
      <c r="G1499" s="20"/>
      <c r="H1499" s="20"/>
      <c r="I1499" s="20"/>
      <c r="J1499" s="21"/>
      <c r="K1499" s="21"/>
      <c r="L1499" s="22"/>
      <c r="M1499" s="36"/>
      <c r="N1499" s="26"/>
      <c r="O1499" s="25"/>
      <c r="P1499" s="26"/>
      <c r="Q1499" s="20"/>
      <c r="R1499" s="20"/>
      <c r="S1499" s="20"/>
      <c r="T1499" s="20"/>
      <c r="U1499" s="20"/>
      <c r="V1499" s="20"/>
    </row>
    <row r="1500" ht="12.75" customHeight="1">
      <c r="A1500" s="18"/>
      <c r="B1500" s="18"/>
      <c r="C1500" s="39"/>
      <c r="D1500" s="21"/>
      <c r="E1500" s="20"/>
      <c r="F1500" s="20"/>
      <c r="G1500" s="20"/>
      <c r="H1500" s="20"/>
      <c r="I1500" s="20"/>
      <c r="J1500" s="21"/>
      <c r="K1500" s="21"/>
      <c r="L1500" s="22"/>
      <c r="M1500" s="36"/>
      <c r="N1500" s="26"/>
      <c r="O1500" s="25"/>
      <c r="P1500" s="26"/>
      <c r="Q1500" s="20"/>
      <c r="R1500" s="20"/>
      <c r="S1500" s="20"/>
      <c r="T1500" s="20"/>
      <c r="U1500" s="20"/>
      <c r="V1500" s="20"/>
    </row>
    <row r="1501" ht="12.75" customHeight="1">
      <c r="A1501" s="18"/>
      <c r="B1501" s="18"/>
      <c r="C1501" s="39"/>
      <c r="D1501" s="21"/>
      <c r="E1501" s="20"/>
      <c r="F1501" s="20"/>
      <c r="G1501" s="20"/>
      <c r="H1501" s="20"/>
      <c r="I1501" s="20"/>
      <c r="J1501" s="21"/>
      <c r="K1501" s="21"/>
      <c r="L1501" s="22"/>
      <c r="M1501" s="36"/>
      <c r="N1501" s="26"/>
      <c r="O1501" s="25"/>
      <c r="P1501" s="26"/>
      <c r="Q1501" s="20"/>
      <c r="R1501" s="20"/>
      <c r="S1501" s="20"/>
      <c r="T1501" s="20"/>
      <c r="U1501" s="20"/>
      <c r="V1501" s="20"/>
    </row>
    <row r="1502" ht="12.75" customHeight="1">
      <c r="A1502" s="18"/>
      <c r="B1502" s="18"/>
      <c r="C1502" s="39"/>
      <c r="D1502" s="21"/>
      <c r="E1502" s="20"/>
      <c r="F1502" s="20"/>
      <c r="G1502" s="20"/>
      <c r="H1502" s="20"/>
      <c r="I1502" s="20"/>
      <c r="J1502" s="21"/>
      <c r="K1502" s="21"/>
      <c r="L1502" s="22"/>
      <c r="M1502" s="36"/>
      <c r="N1502" s="26"/>
      <c r="O1502" s="25"/>
      <c r="P1502" s="26"/>
      <c r="Q1502" s="20"/>
      <c r="R1502" s="20"/>
      <c r="S1502" s="20"/>
      <c r="T1502" s="20"/>
      <c r="U1502" s="20"/>
      <c r="V1502" s="20"/>
    </row>
    <row r="1503" ht="12.75" customHeight="1">
      <c r="A1503" s="18"/>
      <c r="B1503" s="18"/>
      <c r="C1503" s="39"/>
      <c r="D1503" s="21"/>
      <c r="E1503" s="20"/>
      <c r="F1503" s="20"/>
      <c r="G1503" s="20"/>
      <c r="H1503" s="20"/>
      <c r="I1503" s="20"/>
      <c r="J1503" s="21"/>
      <c r="K1503" s="21"/>
      <c r="L1503" s="22"/>
      <c r="M1503" s="36"/>
      <c r="N1503" s="26"/>
      <c r="O1503" s="25"/>
      <c r="P1503" s="26"/>
      <c r="Q1503" s="20"/>
      <c r="R1503" s="20"/>
      <c r="S1503" s="20"/>
      <c r="T1503" s="20"/>
      <c r="U1503" s="20"/>
      <c r="V1503" s="20"/>
    </row>
    <row r="1504" ht="12.75" customHeight="1">
      <c r="A1504" s="18"/>
      <c r="B1504" s="18"/>
      <c r="C1504" s="39"/>
      <c r="D1504" s="21"/>
      <c r="E1504" s="20"/>
      <c r="F1504" s="20"/>
      <c r="G1504" s="20"/>
      <c r="H1504" s="20"/>
      <c r="I1504" s="20"/>
      <c r="J1504" s="21"/>
      <c r="K1504" s="21"/>
      <c r="L1504" s="22"/>
      <c r="M1504" s="36"/>
      <c r="N1504" s="26"/>
      <c r="O1504" s="25"/>
      <c r="P1504" s="26"/>
      <c r="Q1504" s="20"/>
      <c r="R1504" s="20"/>
      <c r="S1504" s="20"/>
      <c r="T1504" s="20"/>
      <c r="U1504" s="20"/>
      <c r="V1504" s="20"/>
    </row>
    <row r="1505" ht="12.75" customHeight="1">
      <c r="A1505" s="18"/>
      <c r="B1505" s="18"/>
      <c r="C1505" s="39"/>
      <c r="D1505" s="21"/>
      <c r="E1505" s="20"/>
      <c r="F1505" s="20"/>
      <c r="G1505" s="20"/>
      <c r="H1505" s="20"/>
      <c r="I1505" s="20"/>
      <c r="J1505" s="21"/>
      <c r="K1505" s="21"/>
      <c r="L1505" s="22"/>
      <c r="M1505" s="36"/>
      <c r="N1505" s="26"/>
      <c r="O1505" s="25"/>
      <c r="P1505" s="26"/>
      <c r="Q1505" s="20"/>
      <c r="R1505" s="20"/>
      <c r="S1505" s="20"/>
      <c r="T1505" s="20"/>
      <c r="U1505" s="20"/>
      <c r="V1505" s="20"/>
    </row>
    <row r="1506" ht="12.75" customHeight="1">
      <c r="A1506" s="18"/>
      <c r="B1506" s="18"/>
      <c r="C1506" s="39"/>
      <c r="D1506" s="21"/>
      <c r="E1506" s="20"/>
      <c r="F1506" s="20"/>
      <c r="G1506" s="20"/>
      <c r="H1506" s="20"/>
      <c r="I1506" s="20"/>
      <c r="J1506" s="21"/>
      <c r="K1506" s="21"/>
      <c r="L1506" s="22"/>
      <c r="M1506" s="36"/>
      <c r="N1506" s="26"/>
      <c r="O1506" s="25"/>
      <c r="P1506" s="26"/>
      <c r="Q1506" s="20"/>
      <c r="R1506" s="20"/>
      <c r="S1506" s="20"/>
      <c r="T1506" s="20"/>
      <c r="U1506" s="20"/>
      <c r="V1506" s="20"/>
    </row>
    <row r="1507" ht="12.75" customHeight="1">
      <c r="A1507" s="18"/>
      <c r="B1507" s="18"/>
      <c r="C1507" s="39"/>
      <c r="D1507" s="21"/>
      <c r="E1507" s="20"/>
      <c r="F1507" s="20"/>
      <c r="G1507" s="20"/>
      <c r="H1507" s="20"/>
      <c r="I1507" s="20"/>
      <c r="J1507" s="21"/>
      <c r="K1507" s="21"/>
      <c r="L1507" s="22"/>
      <c r="M1507" s="36"/>
      <c r="N1507" s="26"/>
      <c r="O1507" s="25"/>
      <c r="P1507" s="26"/>
      <c r="Q1507" s="20"/>
      <c r="R1507" s="20"/>
      <c r="S1507" s="20"/>
      <c r="T1507" s="20"/>
      <c r="U1507" s="20"/>
      <c r="V1507" s="20"/>
    </row>
    <row r="1508" ht="12.75" customHeight="1">
      <c r="A1508" s="18"/>
      <c r="B1508" s="18"/>
      <c r="C1508" s="39"/>
      <c r="D1508" s="21"/>
      <c r="E1508" s="20"/>
      <c r="F1508" s="20"/>
      <c r="G1508" s="20"/>
      <c r="H1508" s="20"/>
      <c r="I1508" s="20"/>
      <c r="J1508" s="21"/>
      <c r="K1508" s="21"/>
      <c r="L1508" s="22"/>
      <c r="M1508" s="36"/>
      <c r="N1508" s="26"/>
      <c r="O1508" s="25"/>
      <c r="P1508" s="26"/>
      <c r="Q1508" s="20"/>
      <c r="R1508" s="20"/>
      <c r="S1508" s="20"/>
      <c r="T1508" s="20"/>
      <c r="U1508" s="20"/>
      <c r="V1508" s="20"/>
    </row>
    <row r="1509" ht="12.75" customHeight="1">
      <c r="A1509" s="18"/>
      <c r="B1509" s="18"/>
      <c r="C1509" s="39"/>
      <c r="D1509" s="21"/>
      <c r="E1509" s="20"/>
      <c r="F1509" s="20"/>
      <c r="G1509" s="20"/>
      <c r="H1509" s="20"/>
      <c r="I1509" s="20"/>
      <c r="J1509" s="21"/>
      <c r="K1509" s="21"/>
      <c r="L1509" s="22"/>
      <c r="M1509" s="36"/>
      <c r="N1509" s="26"/>
      <c r="O1509" s="25"/>
      <c r="P1509" s="26"/>
      <c r="Q1509" s="20"/>
      <c r="R1509" s="20"/>
      <c r="S1509" s="20"/>
      <c r="T1509" s="20"/>
      <c r="U1509" s="20"/>
      <c r="V1509" s="20"/>
    </row>
    <row r="1510" ht="12.75" customHeight="1">
      <c r="A1510" s="18"/>
      <c r="B1510" s="18"/>
      <c r="C1510" s="39"/>
      <c r="D1510" s="21"/>
      <c r="E1510" s="20"/>
      <c r="F1510" s="20"/>
      <c r="G1510" s="20"/>
      <c r="H1510" s="20"/>
      <c r="I1510" s="20"/>
      <c r="J1510" s="21"/>
      <c r="K1510" s="21"/>
      <c r="L1510" s="22"/>
      <c r="M1510" s="36"/>
      <c r="N1510" s="26"/>
      <c r="O1510" s="25"/>
      <c r="P1510" s="26"/>
      <c r="Q1510" s="20"/>
      <c r="R1510" s="20"/>
      <c r="S1510" s="20"/>
      <c r="T1510" s="20"/>
      <c r="U1510" s="20"/>
      <c r="V1510" s="20"/>
    </row>
    <row r="1511" ht="12.75" customHeight="1">
      <c r="A1511" s="18"/>
      <c r="B1511" s="18"/>
      <c r="C1511" s="39"/>
      <c r="D1511" s="21"/>
      <c r="E1511" s="20"/>
      <c r="F1511" s="20"/>
      <c r="G1511" s="20"/>
      <c r="H1511" s="20"/>
      <c r="I1511" s="20"/>
      <c r="J1511" s="21"/>
      <c r="K1511" s="21"/>
      <c r="L1511" s="22"/>
      <c r="M1511" s="36"/>
      <c r="N1511" s="26"/>
      <c r="O1511" s="25"/>
      <c r="P1511" s="26"/>
      <c r="Q1511" s="20"/>
      <c r="R1511" s="20"/>
      <c r="S1511" s="20"/>
      <c r="T1511" s="20"/>
      <c r="U1511" s="20"/>
      <c r="V1511" s="20"/>
    </row>
    <row r="1512" ht="12.75" customHeight="1">
      <c r="A1512" s="18"/>
      <c r="B1512" s="18"/>
      <c r="C1512" s="39"/>
      <c r="D1512" s="21"/>
      <c r="E1512" s="20"/>
      <c r="F1512" s="20"/>
      <c r="G1512" s="20"/>
      <c r="H1512" s="20"/>
      <c r="I1512" s="20"/>
      <c r="J1512" s="21"/>
      <c r="K1512" s="21"/>
      <c r="L1512" s="22"/>
      <c r="M1512" s="36"/>
      <c r="N1512" s="26"/>
      <c r="O1512" s="25"/>
      <c r="P1512" s="26"/>
      <c r="Q1512" s="20"/>
      <c r="R1512" s="20"/>
      <c r="S1512" s="20"/>
      <c r="T1512" s="20"/>
      <c r="U1512" s="20"/>
      <c r="V1512" s="20"/>
    </row>
    <row r="1513" ht="12.75" customHeight="1">
      <c r="A1513" s="18"/>
      <c r="B1513" s="18"/>
      <c r="C1513" s="39"/>
      <c r="D1513" s="21"/>
      <c r="E1513" s="20"/>
      <c r="F1513" s="20"/>
      <c r="G1513" s="20"/>
      <c r="H1513" s="20"/>
      <c r="I1513" s="20"/>
      <c r="J1513" s="21"/>
      <c r="K1513" s="21"/>
      <c r="L1513" s="22"/>
      <c r="M1513" s="36"/>
      <c r="N1513" s="26"/>
      <c r="O1513" s="25"/>
      <c r="P1513" s="26"/>
      <c r="Q1513" s="20"/>
      <c r="R1513" s="20"/>
      <c r="S1513" s="20"/>
      <c r="T1513" s="20"/>
      <c r="U1513" s="20"/>
      <c r="V1513" s="20"/>
    </row>
    <row r="1514" ht="12.75" customHeight="1">
      <c r="A1514" s="18"/>
      <c r="B1514" s="18"/>
      <c r="C1514" s="39"/>
      <c r="D1514" s="21"/>
      <c r="E1514" s="20"/>
      <c r="F1514" s="20"/>
      <c r="G1514" s="20"/>
      <c r="H1514" s="20"/>
      <c r="I1514" s="20"/>
      <c r="J1514" s="21"/>
      <c r="K1514" s="21"/>
      <c r="L1514" s="22"/>
      <c r="M1514" s="36"/>
      <c r="N1514" s="26"/>
      <c r="O1514" s="25"/>
      <c r="P1514" s="26"/>
      <c r="Q1514" s="20"/>
      <c r="R1514" s="20"/>
      <c r="S1514" s="20"/>
      <c r="T1514" s="20"/>
      <c r="U1514" s="20"/>
      <c r="V1514" s="20"/>
    </row>
    <row r="1515" ht="12.75" customHeight="1">
      <c r="A1515" s="18"/>
      <c r="B1515" s="18"/>
      <c r="C1515" s="39"/>
      <c r="D1515" s="21"/>
      <c r="E1515" s="20"/>
      <c r="F1515" s="20"/>
      <c r="G1515" s="20"/>
      <c r="H1515" s="20"/>
      <c r="I1515" s="20"/>
      <c r="J1515" s="21"/>
      <c r="K1515" s="21"/>
      <c r="L1515" s="22"/>
      <c r="M1515" s="36"/>
      <c r="N1515" s="26"/>
      <c r="O1515" s="25"/>
      <c r="P1515" s="26"/>
      <c r="Q1515" s="20"/>
      <c r="R1515" s="20"/>
      <c r="S1515" s="20"/>
      <c r="T1515" s="20"/>
      <c r="U1515" s="20"/>
      <c r="V1515" s="20"/>
    </row>
    <row r="1516" ht="12.75" customHeight="1">
      <c r="A1516" s="18"/>
      <c r="B1516" s="18"/>
      <c r="C1516" s="39"/>
      <c r="D1516" s="21"/>
      <c r="E1516" s="20"/>
      <c r="F1516" s="20"/>
      <c r="G1516" s="20"/>
      <c r="H1516" s="20"/>
      <c r="I1516" s="20"/>
      <c r="J1516" s="21"/>
      <c r="K1516" s="21"/>
      <c r="L1516" s="22"/>
      <c r="M1516" s="36"/>
      <c r="N1516" s="26"/>
      <c r="O1516" s="25"/>
      <c r="P1516" s="26"/>
      <c r="Q1516" s="20"/>
      <c r="R1516" s="20"/>
      <c r="S1516" s="20"/>
      <c r="T1516" s="20"/>
      <c r="U1516" s="20"/>
      <c r="V1516" s="20"/>
    </row>
    <row r="1517" ht="12.75" customHeight="1">
      <c r="A1517" s="18"/>
      <c r="B1517" s="18"/>
      <c r="C1517" s="39"/>
      <c r="D1517" s="21"/>
      <c r="E1517" s="20"/>
      <c r="F1517" s="20"/>
      <c r="G1517" s="20"/>
      <c r="H1517" s="20"/>
      <c r="I1517" s="20"/>
      <c r="J1517" s="21"/>
      <c r="K1517" s="21"/>
      <c r="L1517" s="22"/>
      <c r="M1517" s="36"/>
      <c r="N1517" s="26"/>
      <c r="O1517" s="25"/>
      <c r="P1517" s="26"/>
      <c r="Q1517" s="20"/>
      <c r="R1517" s="20"/>
      <c r="S1517" s="20"/>
      <c r="T1517" s="20"/>
      <c r="U1517" s="20"/>
      <c r="V1517" s="20"/>
    </row>
    <row r="1518" ht="12.75" customHeight="1">
      <c r="A1518" s="18"/>
      <c r="B1518" s="18"/>
      <c r="C1518" s="39"/>
      <c r="D1518" s="21"/>
      <c r="E1518" s="20"/>
      <c r="F1518" s="20"/>
      <c r="G1518" s="20"/>
      <c r="H1518" s="20"/>
      <c r="I1518" s="20"/>
      <c r="J1518" s="21"/>
      <c r="K1518" s="21"/>
      <c r="L1518" s="22"/>
      <c r="M1518" s="36"/>
      <c r="N1518" s="26"/>
      <c r="O1518" s="25"/>
      <c r="P1518" s="26"/>
      <c r="Q1518" s="20"/>
      <c r="R1518" s="20"/>
      <c r="S1518" s="20"/>
      <c r="T1518" s="20"/>
      <c r="U1518" s="20"/>
      <c r="V1518" s="20"/>
    </row>
    <row r="1519" ht="12.75" customHeight="1">
      <c r="A1519" s="18"/>
      <c r="B1519" s="18"/>
      <c r="C1519" s="39"/>
      <c r="D1519" s="21"/>
      <c r="E1519" s="20"/>
      <c r="F1519" s="20"/>
      <c r="G1519" s="20"/>
      <c r="H1519" s="20"/>
      <c r="I1519" s="20"/>
      <c r="J1519" s="21"/>
      <c r="K1519" s="21"/>
      <c r="L1519" s="22"/>
      <c r="M1519" s="36"/>
      <c r="N1519" s="26"/>
      <c r="O1519" s="25"/>
      <c r="P1519" s="26"/>
      <c r="Q1519" s="20"/>
      <c r="R1519" s="20"/>
      <c r="S1519" s="20"/>
      <c r="T1519" s="20"/>
      <c r="U1519" s="20"/>
      <c r="V1519" s="20"/>
    </row>
    <row r="1520" ht="12.75" customHeight="1">
      <c r="A1520" s="18"/>
      <c r="B1520" s="18"/>
      <c r="C1520" s="39"/>
      <c r="D1520" s="21"/>
      <c r="E1520" s="20"/>
      <c r="F1520" s="20"/>
      <c r="G1520" s="20"/>
      <c r="H1520" s="20"/>
      <c r="I1520" s="20"/>
      <c r="J1520" s="21"/>
      <c r="K1520" s="21"/>
      <c r="L1520" s="22"/>
      <c r="M1520" s="36"/>
      <c r="N1520" s="26"/>
      <c r="O1520" s="25"/>
      <c r="P1520" s="26"/>
      <c r="Q1520" s="20"/>
      <c r="R1520" s="20"/>
      <c r="S1520" s="20"/>
      <c r="T1520" s="20"/>
      <c r="U1520" s="20"/>
      <c r="V1520" s="20"/>
    </row>
    <row r="1521" ht="12.75" customHeight="1">
      <c r="A1521" s="18"/>
      <c r="B1521" s="18"/>
      <c r="C1521" s="39"/>
      <c r="D1521" s="21"/>
      <c r="E1521" s="20"/>
      <c r="F1521" s="20"/>
      <c r="G1521" s="20"/>
      <c r="H1521" s="20"/>
      <c r="I1521" s="20"/>
      <c r="J1521" s="21"/>
      <c r="K1521" s="21"/>
      <c r="L1521" s="22"/>
      <c r="M1521" s="36"/>
      <c r="N1521" s="26"/>
      <c r="O1521" s="25"/>
      <c r="P1521" s="26"/>
      <c r="Q1521" s="20"/>
      <c r="R1521" s="20"/>
      <c r="S1521" s="20"/>
      <c r="T1521" s="20"/>
      <c r="U1521" s="20"/>
      <c r="V1521" s="20"/>
    </row>
    <row r="1522" ht="12.75" customHeight="1">
      <c r="A1522" s="18"/>
      <c r="B1522" s="18"/>
      <c r="C1522" s="39"/>
      <c r="D1522" s="21"/>
      <c r="E1522" s="20"/>
      <c r="F1522" s="20"/>
      <c r="G1522" s="20"/>
      <c r="H1522" s="20"/>
      <c r="I1522" s="20"/>
      <c r="J1522" s="21"/>
      <c r="K1522" s="21"/>
      <c r="L1522" s="22"/>
      <c r="M1522" s="36"/>
      <c r="N1522" s="26"/>
      <c r="O1522" s="25"/>
      <c r="P1522" s="26"/>
      <c r="Q1522" s="20"/>
      <c r="R1522" s="20"/>
      <c r="S1522" s="20"/>
      <c r="T1522" s="20"/>
      <c r="U1522" s="20"/>
      <c r="V1522" s="20"/>
    </row>
    <row r="1523" ht="12.75" customHeight="1">
      <c r="A1523" s="18"/>
      <c r="B1523" s="18"/>
      <c r="C1523" s="39"/>
      <c r="D1523" s="21"/>
      <c r="E1523" s="20"/>
      <c r="F1523" s="20"/>
      <c r="G1523" s="20"/>
      <c r="H1523" s="20"/>
      <c r="I1523" s="20"/>
      <c r="J1523" s="21"/>
      <c r="K1523" s="21"/>
      <c r="L1523" s="22"/>
      <c r="M1523" s="36"/>
      <c r="N1523" s="26"/>
      <c r="O1523" s="25"/>
      <c r="P1523" s="26"/>
      <c r="Q1523" s="20"/>
      <c r="R1523" s="20"/>
      <c r="S1523" s="20"/>
      <c r="T1523" s="20"/>
      <c r="U1523" s="20"/>
      <c r="V1523" s="20"/>
    </row>
    <row r="1524" ht="12.75" customHeight="1">
      <c r="A1524" s="18"/>
      <c r="B1524" s="18"/>
      <c r="C1524" s="39"/>
      <c r="D1524" s="21"/>
      <c r="E1524" s="20"/>
      <c r="F1524" s="20"/>
      <c r="G1524" s="20"/>
      <c r="H1524" s="20"/>
      <c r="I1524" s="20"/>
      <c r="J1524" s="21"/>
      <c r="K1524" s="21"/>
      <c r="L1524" s="22"/>
      <c r="M1524" s="36"/>
      <c r="N1524" s="26"/>
      <c r="O1524" s="25"/>
      <c r="P1524" s="26"/>
      <c r="Q1524" s="20"/>
      <c r="R1524" s="20"/>
      <c r="S1524" s="20"/>
      <c r="T1524" s="20"/>
      <c r="U1524" s="20"/>
      <c r="V1524" s="20"/>
    </row>
    <row r="1525" ht="12.75" customHeight="1">
      <c r="A1525" s="18"/>
      <c r="B1525" s="18"/>
      <c r="C1525" s="39"/>
      <c r="D1525" s="21"/>
      <c r="E1525" s="20"/>
      <c r="F1525" s="20"/>
      <c r="G1525" s="20"/>
      <c r="H1525" s="20"/>
      <c r="I1525" s="20"/>
      <c r="J1525" s="21"/>
      <c r="K1525" s="21"/>
      <c r="L1525" s="22"/>
      <c r="M1525" s="36"/>
      <c r="N1525" s="26"/>
      <c r="O1525" s="25"/>
      <c r="P1525" s="26"/>
      <c r="Q1525" s="20"/>
      <c r="R1525" s="20"/>
      <c r="S1525" s="20"/>
      <c r="T1525" s="20"/>
      <c r="U1525" s="20"/>
      <c r="V1525" s="20"/>
    </row>
    <row r="1526" ht="12.75" customHeight="1">
      <c r="A1526" s="18"/>
      <c r="B1526" s="18"/>
      <c r="C1526" s="39"/>
      <c r="D1526" s="21"/>
      <c r="E1526" s="20"/>
      <c r="F1526" s="20"/>
      <c r="G1526" s="20"/>
      <c r="H1526" s="20"/>
      <c r="I1526" s="20"/>
      <c r="J1526" s="21"/>
      <c r="K1526" s="21"/>
      <c r="L1526" s="22"/>
      <c r="M1526" s="36"/>
      <c r="N1526" s="26"/>
      <c r="O1526" s="25"/>
      <c r="P1526" s="26"/>
      <c r="Q1526" s="20"/>
      <c r="R1526" s="20"/>
      <c r="S1526" s="20"/>
      <c r="T1526" s="20"/>
      <c r="U1526" s="20"/>
      <c r="V1526" s="20"/>
    </row>
    <row r="1527" ht="12.75" customHeight="1">
      <c r="A1527" s="18"/>
      <c r="B1527" s="18"/>
      <c r="C1527" s="39"/>
      <c r="D1527" s="21"/>
      <c r="E1527" s="20"/>
      <c r="F1527" s="20"/>
      <c r="G1527" s="20"/>
      <c r="H1527" s="20"/>
      <c r="I1527" s="20"/>
      <c r="J1527" s="21"/>
      <c r="K1527" s="21"/>
      <c r="L1527" s="22"/>
      <c r="M1527" s="36"/>
      <c r="N1527" s="26"/>
      <c r="O1527" s="25"/>
      <c r="P1527" s="26"/>
      <c r="Q1527" s="20"/>
      <c r="R1527" s="20"/>
      <c r="S1527" s="20"/>
      <c r="T1527" s="20"/>
      <c r="U1527" s="20"/>
      <c r="V1527" s="20"/>
    </row>
    <row r="1528" ht="12.75" customHeight="1">
      <c r="A1528" s="18"/>
      <c r="B1528" s="18"/>
      <c r="C1528" s="39"/>
      <c r="D1528" s="21"/>
      <c r="E1528" s="20"/>
      <c r="F1528" s="20"/>
      <c r="G1528" s="20"/>
      <c r="H1528" s="20"/>
      <c r="I1528" s="20"/>
      <c r="J1528" s="21"/>
      <c r="K1528" s="21"/>
      <c r="L1528" s="22"/>
      <c r="M1528" s="36"/>
      <c r="N1528" s="26"/>
      <c r="O1528" s="25"/>
      <c r="P1528" s="26"/>
      <c r="Q1528" s="20"/>
      <c r="R1528" s="20"/>
      <c r="S1528" s="20"/>
      <c r="T1528" s="20"/>
      <c r="U1528" s="20"/>
      <c r="V1528" s="20"/>
    </row>
    <row r="1529" ht="12.75" customHeight="1">
      <c r="A1529" s="18"/>
      <c r="B1529" s="18"/>
      <c r="C1529" s="39"/>
      <c r="D1529" s="21"/>
      <c r="E1529" s="20"/>
      <c r="F1529" s="20"/>
      <c r="G1529" s="20"/>
      <c r="H1529" s="20"/>
      <c r="I1529" s="20"/>
      <c r="J1529" s="21"/>
      <c r="K1529" s="21"/>
      <c r="L1529" s="22"/>
      <c r="M1529" s="36"/>
      <c r="N1529" s="26"/>
      <c r="O1529" s="25"/>
      <c r="P1529" s="26"/>
      <c r="Q1529" s="20"/>
      <c r="R1529" s="20"/>
      <c r="S1529" s="20"/>
      <c r="T1529" s="20"/>
      <c r="U1529" s="20"/>
      <c r="V1529" s="20"/>
    </row>
    <row r="1530" ht="12.75" customHeight="1">
      <c r="A1530" s="18"/>
      <c r="B1530" s="18"/>
      <c r="C1530" s="39"/>
      <c r="D1530" s="21"/>
      <c r="E1530" s="20"/>
      <c r="F1530" s="20"/>
      <c r="G1530" s="20"/>
      <c r="H1530" s="20"/>
      <c r="I1530" s="20"/>
      <c r="J1530" s="21"/>
      <c r="K1530" s="21"/>
      <c r="L1530" s="22"/>
      <c r="M1530" s="36"/>
      <c r="N1530" s="26"/>
      <c r="O1530" s="25"/>
      <c r="P1530" s="26"/>
      <c r="Q1530" s="20"/>
      <c r="R1530" s="20"/>
      <c r="S1530" s="20"/>
      <c r="T1530" s="20"/>
      <c r="U1530" s="20"/>
      <c r="V1530" s="20"/>
    </row>
    <row r="1531" ht="12.75" customHeight="1">
      <c r="A1531" s="18"/>
      <c r="B1531" s="18"/>
      <c r="C1531" s="39"/>
      <c r="D1531" s="21"/>
      <c r="E1531" s="20"/>
      <c r="F1531" s="20"/>
      <c r="G1531" s="20"/>
      <c r="H1531" s="20"/>
      <c r="I1531" s="20"/>
      <c r="J1531" s="21"/>
      <c r="K1531" s="21"/>
      <c r="L1531" s="22"/>
      <c r="M1531" s="36"/>
      <c r="N1531" s="26"/>
      <c r="O1531" s="25"/>
      <c r="P1531" s="26"/>
      <c r="Q1531" s="20"/>
      <c r="R1531" s="20"/>
      <c r="S1531" s="20"/>
      <c r="T1531" s="20"/>
      <c r="U1531" s="20"/>
      <c r="V1531" s="20"/>
    </row>
    <row r="1532" ht="12.75" customHeight="1">
      <c r="A1532" s="18"/>
      <c r="B1532" s="18"/>
      <c r="C1532" s="39"/>
      <c r="D1532" s="21"/>
      <c r="E1532" s="20"/>
      <c r="F1532" s="20"/>
      <c r="G1532" s="20"/>
      <c r="H1532" s="20"/>
      <c r="I1532" s="20"/>
      <c r="J1532" s="21"/>
      <c r="K1532" s="21"/>
      <c r="L1532" s="22"/>
      <c r="M1532" s="36"/>
      <c r="N1532" s="26"/>
      <c r="O1532" s="25"/>
      <c r="P1532" s="26"/>
      <c r="Q1532" s="20"/>
      <c r="R1532" s="20"/>
      <c r="S1532" s="20"/>
      <c r="T1532" s="20"/>
      <c r="U1532" s="20"/>
      <c r="V1532" s="20"/>
    </row>
    <row r="1533" ht="12.75" customHeight="1">
      <c r="A1533" s="18"/>
      <c r="B1533" s="18"/>
      <c r="C1533" s="39"/>
      <c r="D1533" s="21"/>
      <c r="E1533" s="20"/>
      <c r="F1533" s="20"/>
      <c r="G1533" s="20"/>
      <c r="H1533" s="20"/>
      <c r="I1533" s="20"/>
      <c r="J1533" s="21"/>
      <c r="K1533" s="21"/>
      <c r="L1533" s="22"/>
      <c r="M1533" s="36"/>
      <c r="N1533" s="26"/>
      <c r="O1533" s="25"/>
      <c r="P1533" s="26"/>
      <c r="Q1533" s="20"/>
      <c r="R1533" s="20"/>
      <c r="S1533" s="20"/>
      <c r="T1533" s="20"/>
      <c r="U1533" s="20"/>
      <c r="V1533" s="20"/>
    </row>
    <row r="1534" ht="12.75" customHeight="1">
      <c r="A1534" s="18"/>
      <c r="B1534" s="18"/>
      <c r="C1534" s="39"/>
      <c r="D1534" s="21"/>
      <c r="E1534" s="20"/>
      <c r="F1534" s="20"/>
      <c r="G1534" s="20"/>
      <c r="H1534" s="20"/>
      <c r="I1534" s="20"/>
      <c r="J1534" s="21"/>
      <c r="K1534" s="21"/>
      <c r="L1534" s="22"/>
      <c r="M1534" s="36"/>
      <c r="N1534" s="26"/>
      <c r="O1534" s="25"/>
      <c r="P1534" s="26"/>
      <c r="Q1534" s="20"/>
      <c r="R1534" s="20"/>
      <c r="S1534" s="20"/>
      <c r="T1534" s="20"/>
      <c r="U1534" s="20"/>
      <c r="V1534" s="20"/>
    </row>
    <row r="1535" ht="12.75" customHeight="1">
      <c r="A1535" s="18"/>
      <c r="B1535" s="18"/>
      <c r="C1535" s="39"/>
      <c r="D1535" s="21"/>
      <c r="E1535" s="20"/>
      <c r="F1535" s="20"/>
      <c r="G1535" s="20"/>
      <c r="H1535" s="20"/>
      <c r="I1535" s="20"/>
      <c r="J1535" s="21"/>
      <c r="K1535" s="21"/>
      <c r="L1535" s="22"/>
      <c r="M1535" s="36"/>
      <c r="N1535" s="26"/>
      <c r="O1535" s="25"/>
      <c r="P1535" s="26"/>
      <c r="Q1535" s="20"/>
      <c r="R1535" s="20"/>
      <c r="S1535" s="20"/>
      <c r="T1535" s="20"/>
      <c r="U1535" s="20"/>
      <c r="V1535" s="20"/>
    </row>
    <row r="1536" ht="12.75" customHeight="1">
      <c r="A1536" s="18"/>
      <c r="B1536" s="18"/>
      <c r="C1536" s="39"/>
      <c r="D1536" s="21"/>
      <c r="E1536" s="20"/>
      <c r="F1536" s="20"/>
      <c r="G1536" s="20"/>
      <c r="H1536" s="20"/>
      <c r="I1536" s="20"/>
      <c r="J1536" s="21"/>
      <c r="K1536" s="21"/>
      <c r="L1536" s="22"/>
      <c r="M1536" s="36"/>
      <c r="N1536" s="26"/>
      <c r="O1536" s="25"/>
      <c r="P1536" s="26"/>
      <c r="Q1536" s="20"/>
      <c r="R1536" s="20"/>
      <c r="S1536" s="20"/>
      <c r="T1536" s="20"/>
      <c r="U1536" s="20"/>
      <c r="V1536" s="20"/>
    </row>
    <row r="1537" ht="12.75" customHeight="1">
      <c r="A1537" s="18"/>
      <c r="B1537" s="18"/>
      <c r="C1537" s="39"/>
      <c r="D1537" s="21"/>
      <c r="E1537" s="20"/>
      <c r="F1537" s="20"/>
      <c r="G1537" s="20"/>
      <c r="H1537" s="20"/>
      <c r="I1537" s="20"/>
      <c r="J1537" s="21"/>
      <c r="K1537" s="21"/>
      <c r="L1537" s="22"/>
      <c r="M1537" s="36"/>
      <c r="N1537" s="26"/>
      <c r="O1537" s="25"/>
      <c r="P1537" s="26"/>
      <c r="Q1537" s="20"/>
      <c r="R1537" s="20"/>
      <c r="S1537" s="20"/>
      <c r="T1537" s="20"/>
      <c r="U1537" s="20"/>
      <c r="V1537" s="20"/>
    </row>
    <row r="1538" ht="12.75" customHeight="1">
      <c r="A1538" s="18"/>
      <c r="B1538" s="18"/>
      <c r="C1538" s="39"/>
      <c r="D1538" s="21"/>
      <c r="E1538" s="20"/>
      <c r="F1538" s="20"/>
      <c r="G1538" s="20"/>
      <c r="H1538" s="20"/>
      <c r="I1538" s="20"/>
      <c r="J1538" s="21"/>
      <c r="K1538" s="21"/>
      <c r="L1538" s="22"/>
      <c r="M1538" s="36"/>
      <c r="N1538" s="26"/>
      <c r="O1538" s="25"/>
      <c r="P1538" s="26"/>
      <c r="Q1538" s="20"/>
      <c r="R1538" s="20"/>
      <c r="S1538" s="20"/>
      <c r="T1538" s="20"/>
      <c r="U1538" s="20"/>
      <c r="V1538" s="20"/>
    </row>
    <row r="1539" ht="12.75" customHeight="1">
      <c r="A1539" s="18"/>
      <c r="B1539" s="18"/>
      <c r="C1539" s="39"/>
      <c r="D1539" s="21"/>
      <c r="E1539" s="20"/>
      <c r="F1539" s="20"/>
      <c r="G1539" s="20"/>
      <c r="H1539" s="20"/>
      <c r="I1539" s="20"/>
      <c r="J1539" s="21"/>
      <c r="K1539" s="21"/>
      <c r="L1539" s="22"/>
      <c r="M1539" s="36"/>
      <c r="N1539" s="26"/>
      <c r="O1539" s="25"/>
      <c r="P1539" s="26"/>
      <c r="Q1539" s="20"/>
      <c r="R1539" s="20"/>
      <c r="S1539" s="20"/>
      <c r="T1539" s="20"/>
      <c r="U1539" s="20"/>
      <c r="V1539" s="20"/>
    </row>
    <row r="1540" ht="12.75" customHeight="1">
      <c r="A1540" s="18"/>
      <c r="B1540" s="18"/>
      <c r="C1540" s="39"/>
      <c r="D1540" s="21"/>
      <c r="E1540" s="20"/>
      <c r="F1540" s="20"/>
      <c r="G1540" s="20"/>
      <c r="H1540" s="20"/>
      <c r="I1540" s="20"/>
      <c r="J1540" s="21"/>
      <c r="K1540" s="21"/>
      <c r="L1540" s="22"/>
      <c r="M1540" s="36"/>
      <c r="N1540" s="26"/>
      <c r="O1540" s="25"/>
      <c r="P1540" s="26"/>
      <c r="Q1540" s="20"/>
      <c r="R1540" s="20"/>
      <c r="S1540" s="20"/>
      <c r="T1540" s="20"/>
      <c r="U1540" s="20"/>
      <c r="V1540" s="20"/>
    </row>
    <row r="1541" ht="12.75" customHeight="1">
      <c r="A1541" s="18"/>
      <c r="B1541" s="18"/>
      <c r="C1541" s="39"/>
      <c r="D1541" s="21"/>
      <c r="E1541" s="20"/>
      <c r="F1541" s="20"/>
      <c r="G1541" s="20"/>
      <c r="H1541" s="20"/>
      <c r="I1541" s="20"/>
      <c r="J1541" s="21"/>
      <c r="K1541" s="21"/>
      <c r="L1541" s="22"/>
      <c r="M1541" s="36"/>
      <c r="N1541" s="26"/>
      <c r="O1541" s="25"/>
      <c r="P1541" s="26"/>
      <c r="Q1541" s="20"/>
      <c r="R1541" s="20"/>
      <c r="S1541" s="20"/>
      <c r="T1541" s="20"/>
      <c r="U1541" s="20"/>
      <c r="V1541" s="20"/>
    </row>
    <row r="1542" ht="12.75" customHeight="1">
      <c r="A1542" s="18"/>
      <c r="B1542" s="18"/>
      <c r="C1542" s="39"/>
      <c r="D1542" s="21"/>
      <c r="E1542" s="20"/>
      <c r="F1542" s="20"/>
      <c r="G1542" s="20"/>
      <c r="H1542" s="20"/>
      <c r="I1542" s="20"/>
      <c r="J1542" s="21"/>
      <c r="K1542" s="21"/>
      <c r="L1542" s="22"/>
      <c r="M1542" s="36"/>
      <c r="N1542" s="26"/>
      <c r="O1542" s="25"/>
      <c r="P1542" s="26"/>
      <c r="Q1542" s="20"/>
      <c r="R1542" s="20"/>
      <c r="S1542" s="20"/>
      <c r="T1542" s="20"/>
      <c r="U1542" s="20"/>
      <c r="V1542" s="20"/>
    </row>
    <row r="1543" ht="12.75" customHeight="1">
      <c r="A1543" s="18"/>
      <c r="B1543" s="18"/>
      <c r="C1543" s="39"/>
      <c r="D1543" s="21"/>
      <c r="E1543" s="20"/>
      <c r="F1543" s="20"/>
      <c r="G1543" s="20"/>
      <c r="H1543" s="20"/>
      <c r="I1543" s="20"/>
      <c r="J1543" s="21"/>
      <c r="K1543" s="21"/>
      <c r="L1543" s="22"/>
      <c r="M1543" s="36"/>
      <c r="N1543" s="26"/>
      <c r="O1543" s="25"/>
      <c r="P1543" s="26"/>
      <c r="Q1543" s="20"/>
      <c r="R1543" s="20"/>
      <c r="S1543" s="20"/>
      <c r="T1543" s="20"/>
      <c r="U1543" s="20"/>
      <c r="V1543" s="20"/>
    </row>
    <row r="1544" ht="12.75" customHeight="1">
      <c r="A1544" s="18"/>
      <c r="B1544" s="18"/>
      <c r="C1544" s="39"/>
      <c r="D1544" s="21"/>
      <c r="E1544" s="20"/>
      <c r="F1544" s="20"/>
      <c r="G1544" s="20"/>
      <c r="H1544" s="20"/>
      <c r="I1544" s="20"/>
      <c r="J1544" s="21"/>
      <c r="K1544" s="21"/>
      <c r="L1544" s="22"/>
      <c r="M1544" s="36"/>
      <c r="N1544" s="26"/>
      <c r="O1544" s="25"/>
      <c r="P1544" s="26"/>
      <c r="Q1544" s="20"/>
      <c r="R1544" s="20"/>
      <c r="S1544" s="20"/>
      <c r="T1544" s="20"/>
      <c r="U1544" s="20"/>
      <c r="V1544" s="20"/>
    </row>
    <row r="1545" ht="12.75" customHeight="1">
      <c r="A1545" s="18"/>
      <c r="B1545" s="18"/>
      <c r="C1545" s="39"/>
      <c r="D1545" s="21"/>
      <c r="E1545" s="20"/>
      <c r="F1545" s="20"/>
      <c r="G1545" s="20"/>
      <c r="H1545" s="20"/>
      <c r="I1545" s="20"/>
      <c r="J1545" s="21"/>
      <c r="K1545" s="21"/>
      <c r="L1545" s="22"/>
      <c r="M1545" s="36"/>
      <c r="N1545" s="26"/>
      <c r="O1545" s="25"/>
      <c r="P1545" s="26"/>
      <c r="Q1545" s="20"/>
      <c r="R1545" s="20"/>
      <c r="S1545" s="20"/>
      <c r="T1545" s="20"/>
      <c r="U1545" s="20"/>
      <c r="V1545" s="20"/>
    </row>
    <row r="1546" ht="12.75" customHeight="1">
      <c r="A1546" s="18"/>
      <c r="B1546" s="18"/>
      <c r="C1546" s="39"/>
      <c r="D1546" s="21"/>
      <c r="E1546" s="20"/>
      <c r="F1546" s="20"/>
      <c r="G1546" s="20"/>
      <c r="H1546" s="20"/>
      <c r="I1546" s="20"/>
      <c r="J1546" s="21"/>
      <c r="K1546" s="21"/>
      <c r="L1546" s="22"/>
      <c r="M1546" s="36"/>
      <c r="N1546" s="26"/>
      <c r="O1546" s="25"/>
      <c r="P1546" s="26"/>
      <c r="Q1546" s="20"/>
      <c r="R1546" s="20"/>
      <c r="S1546" s="20"/>
      <c r="T1546" s="20"/>
      <c r="U1546" s="20"/>
      <c r="V1546" s="20"/>
    </row>
    <row r="1547" ht="12.75" customHeight="1">
      <c r="A1547" s="18"/>
      <c r="B1547" s="18"/>
      <c r="C1547" s="39"/>
      <c r="D1547" s="21"/>
      <c r="E1547" s="20"/>
      <c r="F1547" s="20"/>
      <c r="G1547" s="20"/>
      <c r="H1547" s="20"/>
      <c r="I1547" s="20"/>
      <c r="J1547" s="21"/>
      <c r="K1547" s="21"/>
      <c r="L1547" s="22"/>
      <c r="M1547" s="36"/>
      <c r="N1547" s="26"/>
      <c r="O1547" s="25"/>
      <c r="P1547" s="26"/>
      <c r="Q1547" s="20"/>
      <c r="R1547" s="20"/>
      <c r="S1547" s="20"/>
      <c r="T1547" s="20"/>
      <c r="U1547" s="20"/>
      <c r="V1547" s="20"/>
    </row>
    <row r="1548" ht="12.75" customHeight="1">
      <c r="A1548" s="18"/>
      <c r="B1548" s="18"/>
      <c r="C1548" s="39"/>
      <c r="D1548" s="21"/>
      <c r="E1548" s="20"/>
      <c r="F1548" s="20"/>
      <c r="G1548" s="20"/>
      <c r="H1548" s="20"/>
      <c r="I1548" s="20"/>
      <c r="J1548" s="21"/>
      <c r="K1548" s="21"/>
      <c r="L1548" s="22"/>
      <c r="M1548" s="36"/>
      <c r="N1548" s="26"/>
      <c r="O1548" s="25"/>
      <c r="P1548" s="26"/>
      <c r="Q1548" s="20"/>
      <c r="R1548" s="20"/>
      <c r="S1548" s="20"/>
      <c r="T1548" s="20"/>
      <c r="U1548" s="20"/>
      <c r="V1548" s="20"/>
    </row>
    <row r="1549" ht="12.75" customHeight="1">
      <c r="A1549" s="18"/>
      <c r="B1549" s="18"/>
      <c r="C1549" s="39"/>
      <c r="D1549" s="21"/>
      <c r="E1549" s="20"/>
      <c r="F1549" s="20"/>
      <c r="G1549" s="20"/>
      <c r="H1549" s="20"/>
      <c r="I1549" s="20"/>
      <c r="J1549" s="21"/>
      <c r="K1549" s="21"/>
      <c r="L1549" s="22"/>
      <c r="M1549" s="36"/>
      <c r="N1549" s="26"/>
      <c r="O1549" s="25"/>
      <c r="P1549" s="26"/>
      <c r="Q1549" s="20"/>
      <c r="R1549" s="20"/>
      <c r="S1549" s="20"/>
      <c r="T1549" s="20"/>
      <c r="U1549" s="20"/>
      <c r="V1549" s="20"/>
    </row>
    <row r="1550" ht="12.75" customHeight="1">
      <c r="A1550" s="18"/>
      <c r="B1550" s="18"/>
      <c r="C1550" s="39"/>
      <c r="D1550" s="21"/>
      <c r="E1550" s="20"/>
      <c r="F1550" s="20"/>
      <c r="G1550" s="20"/>
      <c r="H1550" s="20"/>
      <c r="I1550" s="20"/>
      <c r="J1550" s="21"/>
      <c r="K1550" s="21"/>
      <c r="L1550" s="22"/>
      <c r="M1550" s="36"/>
      <c r="N1550" s="26"/>
      <c r="O1550" s="25"/>
      <c r="P1550" s="26"/>
      <c r="Q1550" s="20"/>
      <c r="R1550" s="20"/>
      <c r="S1550" s="20"/>
      <c r="T1550" s="20"/>
      <c r="U1550" s="20"/>
      <c r="V1550" s="20"/>
    </row>
    <row r="1551" ht="12.75" customHeight="1">
      <c r="A1551" s="18"/>
      <c r="B1551" s="18"/>
      <c r="C1551" s="39"/>
      <c r="D1551" s="21"/>
      <c r="E1551" s="20"/>
      <c r="F1551" s="20"/>
      <c r="G1551" s="20"/>
      <c r="H1551" s="20"/>
      <c r="I1551" s="20"/>
      <c r="J1551" s="21"/>
      <c r="K1551" s="21"/>
      <c r="L1551" s="22"/>
      <c r="M1551" s="36"/>
      <c r="N1551" s="26"/>
      <c r="O1551" s="25"/>
      <c r="P1551" s="26"/>
      <c r="Q1551" s="20"/>
      <c r="R1551" s="20"/>
      <c r="S1551" s="20"/>
      <c r="T1551" s="20"/>
      <c r="U1551" s="20"/>
      <c r="V1551" s="20"/>
    </row>
    <row r="1552" ht="12.75" customHeight="1">
      <c r="A1552" s="18"/>
      <c r="B1552" s="18"/>
      <c r="C1552" s="39"/>
      <c r="D1552" s="21"/>
      <c r="E1552" s="20"/>
      <c r="F1552" s="20"/>
      <c r="G1552" s="20"/>
      <c r="H1552" s="20"/>
      <c r="I1552" s="20"/>
      <c r="J1552" s="21"/>
      <c r="K1552" s="21"/>
      <c r="L1552" s="22"/>
      <c r="M1552" s="36"/>
      <c r="N1552" s="26"/>
      <c r="O1552" s="25"/>
      <c r="P1552" s="26"/>
      <c r="Q1552" s="20"/>
      <c r="R1552" s="20"/>
      <c r="S1552" s="20"/>
      <c r="T1552" s="20"/>
      <c r="U1552" s="20"/>
      <c r="V1552" s="20"/>
    </row>
    <row r="1553" ht="12.75" customHeight="1">
      <c r="A1553" s="18"/>
      <c r="B1553" s="18"/>
      <c r="C1553" s="39"/>
      <c r="D1553" s="21"/>
      <c r="E1553" s="20"/>
      <c r="F1553" s="20"/>
      <c r="G1553" s="20"/>
      <c r="H1553" s="20"/>
      <c r="I1553" s="20"/>
      <c r="J1553" s="21"/>
      <c r="K1553" s="21"/>
      <c r="L1553" s="22"/>
      <c r="M1553" s="36"/>
      <c r="N1553" s="26"/>
      <c r="O1553" s="25"/>
      <c r="P1553" s="26"/>
      <c r="Q1553" s="20"/>
      <c r="R1553" s="20"/>
      <c r="S1553" s="20"/>
      <c r="T1553" s="20"/>
      <c r="U1553" s="20"/>
      <c r="V1553" s="20"/>
    </row>
    <row r="1554" ht="12.75" customHeight="1">
      <c r="A1554" s="18"/>
      <c r="B1554" s="18"/>
      <c r="C1554" s="39"/>
      <c r="D1554" s="21"/>
      <c r="E1554" s="20"/>
      <c r="F1554" s="20"/>
      <c r="G1554" s="20"/>
      <c r="H1554" s="20"/>
      <c r="I1554" s="20"/>
      <c r="J1554" s="21"/>
      <c r="K1554" s="21"/>
      <c r="L1554" s="22"/>
      <c r="M1554" s="36"/>
      <c r="N1554" s="26"/>
      <c r="O1554" s="25"/>
      <c r="P1554" s="26"/>
      <c r="Q1554" s="20"/>
      <c r="R1554" s="20"/>
      <c r="S1554" s="20"/>
      <c r="T1554" s="20"/>
      <c r="U1554" s="20"/>
      <c r="V1554" s="20"/>
    </row>
    <row r="1555" ht="12.75" customHeight="1">
      <c r="A1555" s="18"/>
      <c r="B1555" s="18"/>
      <c r="C1555" s="39"/>
      <c r="D1555" s="21"/>
      <c r="E1555" s="20"/>
      <c r="F1555" s="20"/>
      <c r="G1555" s="20"/>
      <c r="H1555" s="20"/>
      <c r="I1555" s="20"/>
      <c r="J1555" s="21"/>
      <c r="K1555" s="21"/>
      <c r="L1555" s="22"/>
      <c r="M1555" s="36"/>
      <c r="N1555" s="26"/>
      <c r="O1555" s="25"/>
      <c r="P1555" s="26"/>
      <c r="Q1555" s="20"/>
      <c r="R1555" s="20"/>
      <c r="S1555" s="20"/>
      <c r="T1555" s="20"/>
      <c r="U1555" s="20"/>
      <c r="V1555" s="20"/>
    </row>
    <row r="1556" ht="12.75" customHeight="1">
      <c r="A1556" s="18"/>
      <c r="B1556" s="18"/>
      <c r="C1556" s="39"/>
      <c r="D1556" s="21"/>
      <c r="E1556" s="20"/>
      <c r="F1556" s="20"/>
      <c r="G1556" s="20"/>
      <c r="H1556" s="20"/>
      <c r="I1556" s="20"/>
      <c r="J1556" s="21"/>
      <c r="K1556" s="21"/>
      <c r="L1556" s="22"/>
      <c r="M1556" s="36"/>
      <c r="N1556" s="26"/>
      <c r="O1556" s="25"/>
      <c r="P1556" s="26"/>
      <c r="Q1556" s="20"/>
      <c r="R1556" s="20"/>
      <c r="S1556" s="20"/>
      <c r="T1556" s="20"/>
      <c r="U1556" s="20"/>
      <c r="V1556" s="20"/>
    </row>
    <row r="1557" ht="12.75" customHeight="1">
      <c r="A1557" s="18"/>
      <c r="B1557" s="18"/>
      <c r="C1557" s="39"/>
      <c r="D1557" s="21"/>
      <c r="E1557" s="20"/>
      <c r="F1557" s="20"/>
      <c r="G1557" s="20"/>
      <c r="H1557" s="20"/>
      <c r="I1557" s="20"/>
      <c r="J1557" s="21"/>
      <c r="K1557" s="21"/>
      <c r="L1557" s="22"/>
      <c r="M1557" s="36"/>
      <c r="N1557" s="26"/>
      <c r="O1557" s="25"/>
      <c r="P1557" s="26"/>
      <c r="Q1557" s="20"/>
      <c r="R1557" s="20"/>
      <c r="S1557" s="20"/>
      <c r="T1557" s="20"/>
      <c r="U1557" s="20"/>
      <c r="V1557" s="20"/>
    </row>
    <row r="1558" ht="12.75" customHeight="1">
      <c r="A1558" s="18"/>
      <c r="B1558" s="18"/>
      <c r="C1558" s="39"/>
      <c r="D1558" s="21"/>
      <c r="E1558" s="20"/>
      <c r="F1558" s="20"/>
      <c r="G1558" s="20"/>
      <c r="H1558" s="20"/>
      <c r="I1558" s="20"/>
      <c r="J1558" s="21"/>
      <c r="K1558" s="21"/>
      <c r="L1558" s="22"/>
      <c r="M1558" s="36"/>
      <c r="N1558" s="26"/>
      <c r="O1558" s="25"/>
      <c r="P1558" s="26"/>
      <c r="Q1558" s="20"/>
      <c r="R1558" s="20"/>
      <c r="S1558" s="20"/>
      <c r="T1558" s="20"/>
      <c r="U1558" s="20"/>
      <c r="V1558" s="20"/>
    </row>
    <row r="1559" ht="12.75" customHeight="1">
      <c r="A1559" s="18"/>
      <c r="B1559" s="18"/>
      <c r="C1559" s="39"/>
      <c r="D1559" s="21"/>
      <c r="E1559" s="20"/>
      <c r="F1559" s="20"/>
      <c r="G1559" s="20"/>
      <c r="H1559" s="20"/>
      <c r="I1559" s="20"/>
      <c r="J1559" s="21"/>
      <c r="K1559" s="21"/>
      <c r="L1559" s="22"/>
      <c r="M1559" s="36"/>
      <c r="N1559" s="26"/>
      <c r="O1559" s="25"/>
      <c r="P1559" s="26"/>
      <c r="Q1559" s="20"/>
      <c r="R1559" s="20"/>
      <c r="S1559" s="20"/>
      <c r="T1559" s="20"/>
      <c r="U1559" s="20"/>
      <c r="V1559" s="20"/>
    </row>
    <row r="1560" ht="12.75" customHeight="1">
      <c r="A1560" s="18"/>
      <c r="B1560" s="18"/>
      <c r="C1560" s="39"/>
      <c r="D1560" s="21"/>
      <c r="E1560" s="20"/>
      <c r="F1560" s="20"/>
      <c r="G1560" s="20"/>
      <c r="H1560" s="20"/>
      <c r="I1560" s="20"/>
      <c r="J1560" s="21"/>
      <c r="K1560" s="21"/>
      <c r="L1560" s="22"/>
      <c r="M1560" s="36"/>
      <c r="N1560" s="26"/>
      <c r="O1560" s="25"/>
      <c r="P1560" s="26"/>
      <c r="Q1560" s="20"/>
      <c r="R1560" s="20"/>
      <c r="S1560" s="20"/>
      <c r="T1560" s="20"/>
      <c r="U1560" s="20"/>
      <c r="V1560" s="20"/>
    </row>
    <row r="1561" ht="12.75" customHeight="1">
      <c r="A1561" s="18"/>
      <c r="B1561" s="18"/>
      <c r="C1561" s="39"/>
      <c r="D1561" s="21"/>
      <c r="E1561" s="20"/>
      <c r="F1561" s="20"/>
      <c r="G1561" s="20"/>
      <c r="H1561" s="20"/>
      <c r="I1561" s="20"/>
      <c r="J1561" s="21"/>
      <c r="K1561" s="21"/>
      <c r="L1561" s="22"/>
      <c r="M1561" s="36"/>
      <c r="N1561" s="26"/>
      <c r="O1561" s="25"/>
      <c r="P1561" s="26"/>
      <c r="Q1561" s="20"/>
      <c r="R1561" s="20"/>
      <c r="S1561" s="20"/>
      <c r="T1561" s="20"/>
      <c r="U1561" s="20"/>
      <c r="V1561" s="20"/>
    </row>
    <row r="1562" ht="12.75" customHeight="1">
      <c r="A1562" s="18"/>
      <c r="B1562" s="18"/>
      <c r="C1562" s="39"/>
      <c r="D1562" s="21"/>
      <c r="E1562" s="20"/>
      <c r="F1562" s="20"/>
      <c r="G1562" s="20"/>
      <c r="H1562" s="20"/>
      <c r="I1562" s="20"/>
      <c r="J1562" s="21"/>
      <c r="K1562" s="21"/>
      <c r="L1562" s="22"/>
      <c r="M1562" s="36"/>
      <c r="N1562" s="26"/>
      <c r="O1562" s="25"/>
      <c r="P1562" s="26"/>
      <c r="Q1562" s="20"/>
      <c r="R1562" s="20"/>
      <c r="S1562" s="20"/>
      <c r="T1562" s="20"/>
      <c r="U1562" s="20"/>
      <c r="V1562" s="20"/>
    </row>
    <row r="1563" ht="12.75" customHeight="1">
      <c r="A1563" s="18"/>
      <c r="B1563" s="18"/>
      <c r="C1563" s="39"/>
      <c r="D1563" s="21"/>
      <c r="E1563" s="20"/>
      <c r="F1563" s="20"/>
      <c r="G1563" s="20"/>
      <c r="H1563" s="20"/>
      <c r="I1563" s="20"/>
      <c r="J1563" s="21"/>
      <c r="K1563" s="21"/>
      <c r="L1563" s="22"/>
      <c r="M1563" s="36"/>
      <c r="N1563" s="26"/>
      <c r="O1563" s="25"/>
      <c r="P1563" s="26"/>
      <c r="Q1563" s="20"/>
      <c r="R1563" s="20"/>
      <c r="S1563" s="20"/>
      <c r="T1563" s="20"/>
      <c r="U1563" s="20"/>
      <c r="V1563" s="20"/>
    </row>
    <row r="1564" ht="12.75" customHeight="1">
      <c r="A1564" s="18"/>
      <c r="B1564" s="18"/>
      <c r="C1564" s="39"/>
      <c r="D1564" s="21"/>
      <c r="E1564" s="20"/>
      <c r="F1564" s="20"/>
      <c r="G1564" s="20"/>
      <c r="H1564" s="20"/>
      <c r="I1564" s="20"/>
      <c r="J1564" s="21"/>
      <c r="K1564" s="21"/>
      <c r="L1564" s="22"/>
      <c r="M1564" s="36"/>
      <c r="N1564" s="26"/>
      <c r="O1564" s="25"/>
      <c r="P1564" s="26"/>
      <c r="Q1564" s="20"/>
      <c r="R1564" s="20"/>
      <c r="S1564" s="20"/>
      <c r="T1564" s="20"/>
      <c r="U1564" s="20"/>
      <c r="V1564" s="20"/>
    </row>
    <row r="1565" ht="12.75" customHeight="1">
      <c r="A1565" s="18"/>
      <c r="B1565" s="18"/>
      <c r="C1565" s="39"/>
      <c r="D1565" s="21"/>
      <c r="E1565" s="20"/>
      <c r="F1565" s="20"/>
      <c r="G1565" s="20"/>
      <c r="H1565" s="20"/>
      <c r="I1565" s="20"/>
      <c r="J1565" s="21"/>
      <c r="K1565" s="21"/>
      <c r="L1565" s="22"/>
      <c r="M1565" s="36"/>
      <c r="N1565" s="26"/>
      <c r="O1565" s="25"/>
      <c r="P1565" s="26"/>
      <c r="Q1565" s="20"/>
      <c r="R1565" s="20"/>
      <c r="S1565" s="20"/>
      <c r="T1565" s="20"/>
      <c r="U1565" s="20"/>
      <c r="V1565" s="20"/>
    </row>
    <row r="1566" ht="12.75" customHeight="1">
      <c r="A1566" s="18"/>
      <c r="B1566" s="18"/>
      <c r="C1566" s="39"/>
      <c r="D1566" s="21"/>
      <c r="E1566" s="20"/>
      <c r="F1566" s="20"/>
      <c r="G1566" s="20"/>
      <c r="H1566" s="20"/>
      <c r="I1566" s="20"/>
      <c r="J1566" s="21"/>
      <c r="K1566" s="21"/>
      <c r="L1566" s="22"/>
      <c r="M1566" s="36"/>
      <c r="N1566" s="26"/>
      <c r="O1566" s="25"/>
      <c r="P1566" s="26"/>
      <c r="Q1566" s="20"/>
      <c r="R1566" s="20"/>
      <c r="S1566" s="20"/>
      <c r="T1566" s="20"/>
      <c r="U1566" s="20"/>
      <c r="V1566" s="20"/>
    </row>
    <row r="1567" ht="12.75" customHeight="1">
      <c r="A1567" s="18"/>
      <c r="B1567" s="18"/>
      <c r="C1567" s="39"/>
      <c r="D1567" s="21"/>
      <c r="E1567" s="20"/>
      <c r="F1567" s="20"/>
      <c r="G1567" s="20"/>
      <c r="H1567" s="20"/>
      <c r="I1567" s="20"/>
      <c r="J1567" s="21"/>
      <c r="K1567" s="21"/>
      <c r="L1567" s="22"/>
      <c r="M1567" s="36"/>
      <c r="N1567" s="26"/>
      <c r="O1567" s="25"/>
      <c r="P1567" s="26"/>
      <c r="Q1567" s="20"/>
      <c r="R1567" s="20"/>
      <c r="S1567" s="20"/>
      <c r="T1567" s="20"/>
      <c r="U1567" s="20"/>
      <c r="V1567" s="20"/>
    </row>
    <row r="1568" ht="12.75" customHeight="1">
      <c r="A1568" s="18"/>
      <c r="B1568" s="18"/>
      <c r="C1568" s="39"/>
      <c r="D1568" s="21"/>
      <c r="E1568" s="20"/>
      <c r="F1568" s="20"/>
      <c r="G1568" s="20"/>
      <c r="H1568" s="20"/>
      <c r="I1568" s="20"/>
      <c r="J1568" s="21"/>
      <c r="K1568" s="21"/>
      <c r="L1568" s="22"/>
      <c r="M1568" s="36"/>
      <c r="N1568" s="26"/>
      <c r="O1568" s="25"/>
      <c r="P1568" s="26"/>
      <c r="Q1568" s="20"/>
      <c r="R1568" s="20"/>
      <c r="S1568" s="20"/>
      <c r="T1568" s="20"/>
      <c r="U1568" s="20"/>
      <c r="V1568" s="20"/>
    </row>
    <row r="1569" ht="12.75" customHeight="1">
      <c r="A1569" s="18"/>
      <c r="B1569" s="18"/>
      <c r="C1569" s="39"/>
      <c r="D1569" s="21"/>
      <c r="E1569" s="20"/>
      <c r="F1569" s="20"/>
      <c r="G1569" s="20"/>
      <c r="H1569" s="20"/>
      <c r="I1569" s="20"/>
      <c r="J1569" s="21"/>
      <c r="K1569" s="21"/>
      <c r="L1569" s="22"/>
      <c r="M1569" s="36"/>
      <c r="N1569" s="26"/>
      <c r="O1569" s="25"/>
      <c r="P1569" s="26"/>
      <c r="Q1569" s="20"/>
      <c r="R1569" s="20"/>
      <c r="S1569" s="20"/>
      <c r="T1569" s="20"/>
      <c r="U1569" s="20"/>
      <c r="V1569" s="20"/>
    </row>
    <row r="1570" ht="12.75" customHeight="1">
      <c r="A1570" s="18"/>
      <c r="B1570" s="18"/>
      <c r="C1570" s="39"/>
      <c r="D1570" s="21"/>
      <c r="E1570" s="20"/>
      <c r="F1570" s="20"/>
      <c r="G1570" s="20"/>
      <c r="H1570" s="20"/>
      <c r="I1570" s="20"/>
      <c r="J1570" s="21"/>
      <c r="K1570" s="21"/>
      <c r="L1570" s="22"/>
      <c r="M1570" s="36"/>
      <c r="N1570" s="26"/>
      <c r="O1570" s="25"/>
      <c r="P1570" s="26"/>
      <c r="Q1570" s="20"/>
      <c r="R1570" s="20"/>
      <c r="S1570" s="20"/>
      <c r="T1570" s="20"/>
      <c r="U1570" s="20"/>
      <c r="V1570" s="20"/>
    </row>
    <row r="1571" ht="12.75" customHeight="1">
      <c r="A1571" s="18"/>
      <c r="B1571" s="18"/>
      <c r="C1571" s="39"/>
      <c r="D1571" s="21"/>
      <c r="E1571" s="20"/>
      <c r="F1571" s="20"/>
      <c r="G1571" s="20"/>
      <c r="H1571" s="20"/>
      <c r="I1571" s="20"/>
      <c r="J1571" s="21"/>
      <c r="K1571" s="21"/>
      <c r="L1571" s="22"/>
      <c r="M1571" s="36"/>
      <c r="N1571" s="26"/>
      <c r="O1571" s="25"/>
      <c r="P1571" s="26"/>
      <c r="Q1571" s="20"/>
      <c r="R1571" s="20"/>
      <c r="S1571" s="20"/>
      <c r="T1571" s="20"/>
      <c r="U1571" s="20"/>
      <c r="V1571" s="20"/>
    </row>
    <row r="1572" ht="12.75" customHeight="1">
      <c r="A1572" s="18"/>
      <c r="B1572" s="18"/>
      <c r="C1572" s="39"/>
      <c r="D1572" s="21"/>
      <c r="E1572" s="20"/>
      <c r="F1572" s="20"/>
      <c r="G1572" s="20"/>
      <c r="H1572" s="20"/>
      <c r="I1572" s="20"/>
      <c r="J1572" s="21"/>
      <c r="K1572" s="21"/>
      <c r="L1572" s="22"/>
      <c r="M1572" s="36"/>
      <c r="N1572" s="26"/>
      <c r="O1572" s="25"/>
      <c r="P1572" s="26"/>
      <c r="Q1572" s="20"/>
      <c r="R1572" s="20"/>
      <c r="S1572" s="20"/>
      <c r="T1572" s="20"/>
      <c r="U1572" s="20"/>
      <c r="V1572" s="20"/>
    </row>
    <row r="1573" ht="12.75" customHeight="1">
      <c r="A1573" s="18"/>
      <c r="B1573" s="18"/>
      <c r="C1573" s="39"/>
      <c r="D1573" s="21"/>
      <c r="E1573" s="20"/>
      <c r="F1573" s="20"/>
      <c r="G1573" s="20"/>
      <c r="H1573" s="20"/>
      <c r="I1573" s="20"/>
      <c r="J1573" s="21"/>
      <c r="K1573" s="21"/>
      <c r="L1573" s="22"/>
      <c r="M1573" s="36"/>
      <c r="N1573" s="26"/>
      <c r="O1573" s="25"/>
      <c r="P1573" s="26"/>
      <c r="Q1573" s="20"/>
      <c r="R1573" s="20"/>
      <c r="S1573" s="20"/>
      <c r="T1573" s="20"/>
      <c r="U1573" s="20"/>
      <c r="V1573" s="20"/>
    </row>
    <row r="1574" ht="12.75" customHeight="1">
      <c r="A1574" s="18"/>
      <c r="B1574" s="18"/>
      <c r="C1574" s="39"/>
      <c r="D1574" s="21"/>
      <c r="E1574" s="20"/>
      <c r="F1574" s="20"/>
      <c r="G1574" s="20"/>
      <c r="H1574" s="20"/>
      <c r="I1574" s="20"/>
      <c r="J1574" s="21"/>
      <c r="K1574" s="21"/>
      <c r="L1574" s="22"/>
      <c r="M1574" s="36"/>
      <c r="N1574" s="26"/>
      <c r="O1574" s="25"/>
      <c r="P1574" s="26"/>
      <c r="Q1574" s="20"/>
      <c r="R1574" s="20"/>
      <c r="S1574" s="20"/>
      <c r="T1574" s="20"/>
      <c r="U1574" s="20"/>
      <c r="V1574" s="20"/>
    </row>
    <row r="1575" ht="12.75" customHeight="1">
      <c r="A1575" s="18"/>
      <c r="B1575" s="18"/>
      <c r="C1575" s="39"/>
      <c r="D1575" s="21"/>
      <c r="E1575" s="20"/>
      <c r="F1575" s="20"/>
      <c r="G1575" s="20"/>
      <c r="H1575" s="20"/>
      <c r="I1575" s="20"/>
      <c r="J1575" s="21"/>
      <c r="K1575" s="21"/>
      <c r="L1575" s="22"/>
      <c r="M1575" s="36"/>
      <c r="N1575" s="26"/>
      <c r="O1575" s="25"/>
      <c r="P1575" s="26"/>
      <c r="Q1575" s="20"/>
      <c r="R1575" s="20"/>
      <c r="S1575" s="20"/>
      <c r="T1575" s="20"/>
      <c r="U1575" s="20"/>
      <c r="V1575" s="20"/>
    </row>
    <row r="1576" ht="12.75" customHeight="1">
      <c r="A1576" s="18"/>
      <c r="B1576" s="18"/>
      <c r="C1576" s="39"/>
      <c r="D1576" s="21"/>
      <c r="E1576" s="20"/>
      <c r="F1576" s="20"/>
      <c r="G1576" s="20"/>
      <c r="H1576" s="20"/>
      <c r="I1576" s="20"/>
      <c r="J1576" s="21"/>
      <c r="K1576" s="21"/>
      <c r="L1576" s="22"/>
      <c r="M1576" s="36"/>
      <c r="N1576" s="26"/>
      <c r="O1576" s="25"/>
      <c r="P1576" s="26"/>
      <c r="Q1576" s="20"/>
      <c r="R1576" s="20"/>
      <c r="S1576" s="20"/>
      <c r="T1576" s="20"/>
      <c r="U1576" s="20"/>
      <c r="V1576" s="20"/>
    </row>
    <row r="1577" ht="12.75" customHeight="1">
      <c r="A1577" s="18"/>
      <c r="B1577" s="18"/>
      <c r="C1577" s="39"/>
      <c r="D1577" s="21"/>
      <c r="E1577" s="20"/>
      <c r="F1577" s="20"/>
      <c r="G1577" s="20"/>
      <c r="H1577" s="20"/>
      <c r="I1577" s="20"/>
      <c r="J1577" s="21"/>
      <c r="K1577" s="21"/>
      <c r="L1577" s="22"/>
      <c r="M1577" s="36"/>
      <c r="N1577" s="26"/>
      <c r="O1577" s="25"/>
      <c r="P1577" s="26"/>
      <c r="Q1577" s="20"/>
      <c r="R1577" s="20"/>
      <c r="S1577" s="20"/>
      <c r="T1577" s="20"/>
      <c r="U1577" s="20"/>
      <c r="V1577" s="20"/>
    </row>
    <row r="1578" ht="12.75" customHeight="1">
      <c r="A1578" s="18"/>
      <c r="B1578" s="18"/>
      <c r="C1578" s="39"/>
      <c r="D1578" s="21"/>
      <c r="E1578" s="20"/>
      <c r="F1578" s="20"/>
      <c r="G1578" s="20"/>
      <c r="H1578" s="20"/>
      <c r="I1578" s="20"/>
      <c r="J1578" s="21"/>
      <c r="K1578" s="21"/>
      <c r="L1578" s="22"/>
      <c r="M1578" s="36"/>
      <c r="N1578" s="26"/>
      <c r="O1578" s="25"/>
      <c r="P1578" s="26"/>
      <c r="Q1578" s="20"/>
      <c r="R1578" s="20"/>
      <c r="S1578" s="20"/>
      <c r="T1578" s="20"/>
      <c r="U1578" s="20"/>
      <c r="V1578" s="20"/>
    </row>
    <row r="1579" ht="12.75" customHeight="1">
      <c r="A1579" s="18"/>
      <c r="B1579" s="18"/>
      <c r="C1579" s="39"/>
      <c r="D1579" s="21"/>
      <c r="E1579" s="20"/>
      <c r="F1579" s="20"/>
      <c r="G1579" s="20"/>
      <c r="H1579" s="20"/>
      <c r="I1579" s="20"/>
      <c r="J1579" s="21"/>
      <c r="K1579" s="21"/>
      <c r="L1579" s="22"/>
      <c r="M1579" s="36"/>
      <c r="N1579" s="26"/>
      <c r="O1579" s="25"/>
      <c r="P1579" s="26"/>
      <c r="Q1579" s="20"/>
      <c r="R1579" s="20"/>
      <c r="S1579" s="20"/>
      <c r="T1579" s="20"/>
      <c r="U1579" s="20"/>
      <c r="V1579" s="20"/>
    </row>
    <row r="1580" ht="12.75" customHeight="1">
      <c r="A1580" s="18"/>
      <c r="B1580" s="18"/>
      <c r="C1580" s="39"/>
      <c r="D1580" s="21"/>
      <c r="E1580" s="20"/>
      <c r="F1580" s="20"/>
      <c r="G1580" s="20"/>
      <c r="H1580" s="20"/>
      <c r="I1580" s="20"/>
      <c r="J1580" s="21"/>
      <c r="K1580" s="21"/>
      <c r="L1580" s="22"/>
      <c r="M1580" s="36"/>
      <c r="N1580" s="26"/>
      <c r="O1580" s="25"/>
      <c r="P1580" s="26"/>
      <c r="Q1580" s="20"/>
      <c r="R1580" s="20"/>
      <c r="S1580" s="20"/>
      <c r="T1580" s="20"/>
      <c r="U1580" s="20"/>
      <c r="V1580" s="20"/>
    </row>
    <row r="1581" ht="12.75" customHeight="1">
      <c r="A1581" s="18"/>
      <c r="B1581" s="18"/>
      <c r="C1581" s="39"/>
      <c r="D1581" s="21"/>
      <c r="E1581" s="20"/>
      <c r="F1581" s="20"/>
      <c r="G1581" s="20"/>
      <c r="H1581" s="20"/>
      <c r="I1581" s="20"/>
      <c r="J1581" s="21"/>
      <c r="K1581" s="21"/>
      <c r="L1581" s="22"/>
      <c r="M1581" s="36"/>
      <c r="N1581" s="26"/>
      <c r="O1581" s="25"/>
      <c r="P1581" s="26"/>
      <c r="Q1581" s="20"/>
      <c r="R1581" s="20"/>
      <c r="S1581" s="20"/>
      <c r="T1581" s="20"/>
      <c r="U1581" s="20"/>
      <c r="V1581" s="20"/>
    </row>
    <row r="1582" ht="12.75" customHeight="1">
      <c r="A1582" s="18"/>
      <c r="B1582" s="18"/>
      <c r="C1582" s="39"/>
      <c r="D1582" s="21"/>
      <c r="E1582" s="20"/>
      <c r="F1582" s="20"/>
      <c r="G1582" s="20"/>
      <c r="H1582" s="20"/>
      <c r="I1582" s="20"/>
      <c r="J1582" s="21"/>
      <c r="K1582" s="21"/>
      <c r="L1582" s="22"/>
      <c r="M1582" s="36"/>
      <c r="N1582" s="26"/>
      <c r="O1582" s="25"/>
      <c r="P1582" s="26"/>
      <c r="Q1582" s="20"/>
      <c r="R1582" s="20"/>
      <c r="S1582" s="20"/>
      <c r="T1582" s="20"/>
      <c r="U1582" s="20"/>
      <c r="V1582" s="20"/>
    </row>
    <row r="1583" ht="12.75" customHeight="1">
      <c r="A1583" s="18"/>
      <c r="B1583" s="18"/>
      <c r="C1583" s="39"/>
      <c r="D1583" s="21"/>
      <c r="E1583" s="20"/>
      <c r="F1583" s="20"/>
      <c r="G1583" s="20"/>
      <c r="H1583" s="20"/>
      <c r="I1583" s="20"/>
      <c r="J1583" s="21"/>
      <c r="K1583" s="21"/>
      <c r="L1583" s="22"/>
      <c r="M1583" s="36"/>
      <c r="N1583" s="26"/>
      <c r="O1583" s="25"/>
      <c r="P1583" s="26"/>
      <c r="Q1583" s="20"/>
      <c r="R1583" s="20"/>
      <c r="S1583" s="20"/>
      <c r="T1583" s="20"/>
      <c r="U1583" s="20"/>
      <c r="V1583" s="20"/>
    </row>
    <row r="1584" ht="12.75" customHeight="1">
      <c r="A1584" s="18"/>
      <c r="B1584" s="18"/>
      <c r="C1584" s="39"/>
      <c r="D1584" s="21"/>
      <c r="E1584" s="20"/>
      <c r="F1584" s="20"/>
      <c r="G1584" s="20"/>
      <c r="H1584" s="20"/>
      <c r="I1584" s="20"/>
      <c r="J1584" s="21"/>
      <c r="K1584" s="21"/>
      <c r="L1584" s="22"/>
      <c r="M1584" s="36"/>
      <c r="N1584" s="26"/>
      <c r="O1584" s="25"/>
      <c r="P1584" s="26"/>
      <c r="Q1584" s="20"/>
      <c r="R1584" s="20"/>
      <c r="S1584" s="20"/>
      <c r="T1584" s="20"/>
      <c r="U1584" s="20"/>
      <c r="V1584" s="20"/>
    </row>
    <row r="1585" ht="12.75" customHeight="1">
      <c r="A1585" s="18"/>
      <c r="B1585" s="18"/>
      <c r="C1585" s="39"/>
      <c r="D1585" s="21"/>
      <c r="E1585" s="20"/>
      <c r="F1585" s="20"/>
      <c r="G1585" s="20"/>
      <c r="H1585" s="20"/>
      <c r="I1585" s="20"/>
      <c r="J1585" s="21"/>
      <c r="K1585" s="21"/>
      <c r="L1585" s="22"/>
      <c r="M1585" s="36"/>
      <c r="N1585" s="26"/>
      <c r="O1585" s="25"/>
      <c r="P1585" s="26"/>
      <c r="Q1585" s="20"/>
      <c r="R1585" s="20"/>
      <c r="S1585" s="20"/>
      <c r="T1585" s="20"/>
      <c r="U1585" s="20"/>
      <c r="V1585" s="20"/>
    </row>
    <row r="1586" ht="12.75" customHeight="1">
      <c r="A1586" s="18"/>
      <c r="B1586" s="18"/>
      <c r="C1586" s="39"/>
      <c r="D1586" s="21"/>
      <c r="E1586" s="20"/>
      <c r="F1586" s="20"/>
      <c r="G1586" s="20"/>
      <c r="H1586" s="20"/>
      <c r="I1586" s="20"/>
      <c r="J1586" s="21"/>
      <c r="K1586" s="21"/>
      <c r="L1586" s="22"/>
      <c r="M1586" s="36"/>
      <c r="N1586" s="26"/>
      <c r="O1586" s="25"/>
      <c r="P1586" s="26"/>
      <c r="Q1586" s="20"/>
      <c r="R1586" s="20"/>
      <c r="S1586" s="20"/>
      <c r="T1586" s="20"/>
      <c r="U1586" s="20"/>
      <c r="V1586" s="20"/>
    </row>
    <row r="1587" ht="12.75" customHeight="1">
      <c r="A1587" s="18"/>
      <c r="B1587" s="18"/>
      <c r="C1587" s="39"/>
      <c r="D1587" s="21"/>
      <c r="E1587" s="20"/>
      <c r="F1587" s="20"/>
      <c r="G1587" s="20"/>
      <c r="H1587" s="20"/>
      <c r="I1587" s="20"/>
      <c r="J1587" s="21"/>
      <c r="K1587" s="21"/>
      <c r="L1587" s="22"/>
      <c r="M1587" s="36"/>
      <c r="N1587" s="26"/>
      <c r="O1587" s="25"/>
      <c r="P1587" s="26"/>
      <c r="Q1587" s="20"/>
      <c r="R1587" s="20"/>
      <c r="S1587" s="20"/>
      <c r="T1587" s="20"/>
      <c r="U1587" s="20"/>
      <c r="V1587" s="20"/>
    </row>
    <row r="1588" ht="12.75" customHeight="1">
      <c r="A1588" s="18"/>
      <c r="B1588" s="18"/>
      <c r="C1588" s="39"/>
      <c r="D1588" s="21"/>
      <c r="E1588" s="20"/>
      <c r="F1588" s="20"/>
      <c r="G1588" s="20"/>
      <c r="H1588" s="20"/>
      <c r="I1588" s="20"/>
      <c r="J1588" s="21"/>
      <c r="K1588" s="21"/>
      <c r="L1588" s="22"/>
      <c r="M1588" s="36"/>
      <c r="N1588" s="26"/>
      <c r="O1588" s="25"/>
      <c r="P1588" s="26"/>
      <c r="Q1588" s="20"/>
      <c r="R1588" s="20"/>
      <c r="S1588" s="20"/>
      <c r="T1588" s="20"/>
      <c r="U1588" s="20"/>
      <c r="V1588" s="20"/>
    </row>
    <row r="1589" ht="12.75" customHeight="1">
      <c r="A1589" s="18"/>
      <c r="B1589" s="18"/>
      <c r="C1589" s="39"/>
      <c r="D1589" s="21"/>
      <c r="E1589" s="20"/>
      <c r="F1589" s="20"/>
      <c r="G1589" s="20"/>
      <c r="H1589" s="20"/>
      <c r="I1589" s="20"/>
      <c r="J1589" s="21"/>
      <c r="K1589" s="21"/>
      <c r="L1589" s="22"/>
      <c r="M1589" s="36"/>
      <c r="N1589" s="26"/>
      <c r="O1589" s="25"/>
      <c r="P1589" s="26"/>
      <c r="Q1589" s="20"/>
      <c r="R1589" s="20"/>
      <c r="S1589" s="20"/>
      <c r="T1589" s="20"/>
      <c r="U1589" s="20"/>
      <c r="V1589" s="20"/>
    </row>
    <row r="1590" ht="12.75" customHeight="1">
      <c r="A1590" s="18"/>
      <c r="B1590" s="18"/>
      <c r="C1590" s="39"/>
      <c r="D1590" s="21"/>
      <c r="E1590" s="20"/>
      <c r="F1590" s="20"/>
      <c r="G1590" s="20"/>
      <c r="H1590" s="20"/>
      <c r="I1590" s="20"/>
      <c r="J1590" s="21"/>
      <c r="K1590" s="21"/>
      <c r="L1590" s="22"/>
      <c r="M1590" s="36"/>
      <c r="N1590" s="26"/>
      <c r="O1590" s="25"/>
      <c r="P1590" s="26"/>
      <c r="Q1590" s="20"/>
      <c r="R1590" s="20"/>
      <c r="S1590" s="20"/>
      <c r="T1590" s="20"/>
      <c r="U1590" s="20"/>
      <c r="V1590" s="20"/>
    </row>
    <row r="1591" ht="12.75" customHeight="1">
      <c r="A1591" s="18"/>
      <c r="B1591" s="18"/>
      <c r="C1591" s="39"/>
      <c r="D1591" s="21"/>
      <c r="E1591" s="20"/>
      <c r="F1591" s="20"/>
      <c r="G1591" s="20"/>
      <c r="H1591" s="20"/>
      <c r="I1591" s="20"/>
      <c r="J1591" s="21"/>
      <c r="K1591" s="21"/>
      <c r="L1591" s="22"/>
      <c r="M1591" s="36"/>
      <c r="N1591" s="26"/>
      <c r="O1591" s="25"/>
      <c r="P1591" s="26"/>
      <c r="Q1591" s="20"/>
      <c r="R1591" s="20"/>
      <c r="S1591" s="20"/>
      <c r="T1591" s="20"/>
      <c r="U1591" s="20"/>
      <c r="V1591" s="20"/>
    </row>
    <row r="1592" ht="12.75" customHeight="1">
      <c r="A1592" s="18"/>
      <c r="B1592" s="18"/>
      <c r="C1592" s="39"/>
      <c r="D1592" s="21"/>
      <c r="E1592" s="20"/>
      <c r="F1592" s="20"/>
      <c r="G1592" s="20"/>
      <c r="H1592" s="20"/>
      <c r="I1592" s="20"/>
      <c r="J1592" s="21"/>
      <c r="K1592" s="21"/>
      <c r="L1592" s="22"/>
      <c r="M1592" s="36"/>
      <c r="N1592" s="26"/>
      <c r="O1592" s="25"/>
      <c r="P1592" s="26"/>
      <c r="Q1592" s="20"/>
      <c r="R1592" s="20"/>
      <c r="S1592" s="20"/>
      <c r="T1592" s="20"/>
      <c r="U1592" s="20"/>
      <c r="V1592" s="20"/>
    </row>
    <row r="1593" ht="12.75" customHeight="1">
      <c r="A1593" s="18"/>
      <c r="B1593" s="18"/>
      <c r="C1593" s="39"/>
      <c r="D1593" s="21"/>
      <c r="E1593" s="20"/>
      <c r="F1593" s="20"/>
      <c r="G1593" s="20"/>
      <c r="H1593" s="20"/>
      <c r="I1593" s="20"/>
      <c r="J1593" s="21"/>
      <c r="K1593" s="21"/>
      <c r="L1593" s="22"/>
      <c r="M1593" s="36"/>
      <c r="N1593" s="26"/>
      <c r="O1593" s="25"/>
      <c r="P1593" s="26"/>
      <c r="Q1593" s="20"/>
      <c r="R1593" s="20"/>
      <c r="S1593" s="20"/>
      <c r="T1593" s="20"/>
      <c r="U1593" s="20"/>
      <c r="V1593" s="20"/>
    </row>
    <row r="1594" ht="12.75" customHeight="1">
      <c r="A1594" s="18"/>
      <c r="B1594" s="18"/>
      <c r="C1594" s="39"/>
      <c r="D1594" s="21"/>
      <c r="E1594" s="20"/>
      <c r="F1594" s="20"/>
      <c r="G1594" s="20"/>
      <c r="H1594" s="20"/>
      <c r="I1594" s="20"/>
      <c r="J1594" s="21"/>
      <c r="K1594" s="21"/>
      <c r="L1594" s="22"/>
      <c r="M1594" s="36"/>
      <c r="N1594" s="26"/>
      <c r="O1594" s="25"/>
      <c r="P1594" s="26"/>
      <c r="Q1594" s="20"/>
      <c r="R1594" s="20"/>
      <c r="S1594" s="20"/>
      <c r="T1594" s="20"/>
      <c r="U1594" s="20"/>
      <c r="V1594" s="20"/>
    </row>
    <row r="1595" ht="12.75" customHeight="1">
      <c r="A1595" s="18"/>
      <c r="B1595" s="18"/>
      <c r="C1595" s="39"/>
      <c r="D1595" s="21"/>
      <c r="E1595" s="20"/>
      <c r="F1595" s="20"/>
      <c r="G1595" s="20"/>
      <c r="H1595" s="20"/>
      <c r="I1595" s="20"/>
      <c r="J1595" s="21"/>
      <c r="K1595" s="21"/>
      <c r="L1595" s="22"/>
      <c r="M1595" s="36"/>
      <c r="N1595" s="26"/>
      <c r="O1595" s="25"/>
      <c r="P1595" s="26"/>
      <c r="Q1595" s="20"/>
      <c r="R1595" s="20"/>
      <c r="S1595" s="20"/>
      <c r="T1595" s="20"/>
      <c r="U1595" s="20"/>
      <c r="V1595" s="20"/>
    </row>
    <row r="1596" ht="12.75" customHeight="1">
      <c r="A1596" s="18"/>
      <c r="B1596" s="18"/>
      <c r="C1596" s="39"/>
      <c r="D1596" s="21"/>
      <c r="E1596" s="20"/>
      <c r="F1596" s="20"/>
      <c r="G1596" s="20"/>
      <c r="H1596" s="20"/>
      <c r="I1596" s="20"/>
      <c r="J1596" s="21"/>
      <c r="K1596" s="21"/>
      <c r="L1596" s="22"/>
      <c r="M1596" s="36"/>
      <c r="N1596" s="26"/>
      <c r="O1596" s="25"/>
      <c r="P1596" s="26"/>
      <c r="Q1596" s="20"/>
      <c r="R1596" s="20"/>
      <c r="S1596" s="20"/>
      <c r="T1596" s="20"/>
      <c r="U1596" s="20"/>
      <c r="V1596" s="20"/>
    </row>
    <row r="1597" ht="12.75" customHeight="1">
      <c r="A1597" s="18"/>
      <c r="B1597" s="18"/>
      <c r="C1597" s="39"/>
      <c r="D1597" s="21"/>
      <c r="E1597" s="20"/>
      <c r="F1597" s="20"/>
      <c r="G1597" s="20"/>
      <c r="H1597" s="20"/>
      <c r="I1597" s="20"/>
      <c r="J1597" s="21"/>
      <c r="K1597" s="21"/>
      <c r="L1597" s="22"/>
      <c r="M1597" s="36"/>
      <c r="N1597" s="26"/>
      <c r="O1597" s="25"/>
      <c r="P1597" s="26"/>
      <c r="Q1597" s="20"/>
      <c r="R1597" s="20"/>
      <c r="S1597" s="20"/>
      <c r="T1597" s="20"/>
      <c r="U1597" s="20"/>
      <c r="V1597" s="20"/>
    </row>
    <row r="1598" ht="12.75" customHeight="1">
      <c r="A1598" s="18"/>
      <c r="B1598" s="18"/>
      <c r="C1598" s="39"/>
      <c r="D1598" s="21"/>
      <c r="E1598" s="20"/>
      <c r="F1598" s="20"/>
      <c r="G1598" s="20"/>
      <c r="H1598" s="20"/>
      <c r="I1598" s="20"/>
      <c r="J1598" s="21"/>
      <c r="K1598" s="21"/>
      <c r="L1598" s="22"/>
      <c r="M1598" s="36"/>
      <c r="N1598" s="26"/>
      <c r="O1598" s="25"/>
      <c r="P1598" s="26"/>
      <c r="Q1598" s="20"/>
      <c r="R1598" s="20"/>
      <c r="S1598" s="20"/>
      <c r="T1598" s="20"/>
      <c r="U1598" s="20"/>
      <c r="V1598" s="20"/>
    </row>
    <row r="1599" ht="12.75" customHeight="1">
      <c r="A1599" s="18"/>
      <c r="B1599" s="18"/>
      <c r="C1599" s="39"/>
      <c r="D1599" s="21"/>
      <c r="E1599" s="20"/>
      <c r="F1599" s="20"/>
      <c r="G1599" s="20"/>
      <c r="H1599" s="20"/>
      <c r="I1599" s="20"/>
      <c r="J1599" s="21"/>
      <c r="K1599" s="21"/>
      <c r="L1599" s="22"/>
      <c r="M1599" s="36"/>
      <c r="N1599" s="26"/>
      <c r="O1599" s="25"/>
      <c r="P1599" s="26"/>
      <c r="Q1599" s="20"/>
      <c r="R1599" s="20"/>
      <c r="S1599" s="20"/>
      <c r="T1599" s="20"/>
      <c r="U1599" s="20"/>
      <c r="V1599" s="20"/>
    </row>
    <row r="1600" ht="12.75" customHeight="1">
      <c r="A1600" s="18"/>
      <c r="B1600" s="18"/>
      <c r="C1600" s="39"/>
      <c r="D1600" s="21"/>
      <c r="E1600" s="20"/>
      <c r="F1600" s="20"/>
      <c r="G1600" s="20"/>
      <c r="H1600" s="20"/>
      <c r="I1600" s="20"/>
      <c r="J1600" s="21"/>
      <c r="K1600" s="21"/>
      <c r="L1600" s="22"/>
      <c r="M1600" s="36"/>
      <c r="N1600" s="26"/>
      <c r="O1600" s="25"/>
      <c r="P1600" s="26"/>
      <c r="Q1600" s="20"/>
      <c r="R1600" s="20"/>
      <c r="S1600" s="20"/>
      <c r="T1600" s="20"/>
      <c r="U1600" s="20"/>
      <c r="V1600" s="20"/>
    </row>
    <row r="1601" ht="12.75" customHeight="1">
      <c r="A1601" s="18"/>
      <c r="B1601" s="18"/>
      <c r="C1601" s="39"/>
      <c r="D1601" s="21"/>
      <c r="E1601" s="20"/>
      <c r="F1601" s="20"/>
      <c r="G1601" s="20"/>
      <c r="H1601" s="20"/>
      <c r="I1601" s="20"/>
      <c r="J1601" s="21"/>
      <c r="K1601" s="21"/>
      <c r="L1601" s="22"/>
      <c r="M1601" s="36"/>
      <c r="N1601" s="26"/>
      <c r="O1601" s="25"/>
      <c r="P1601" s="26"/>
      <c r="Q1601" s="20"/>
      <c r="R1601" s="20"/>
      <c r="S1601" s="20"/>
      <c r="T1601" s="20"/>
      <c r="U1601" s="20"/>
      <c r="V1601" s="20"/>
    </row>
    <row r="1602" ht="12.75" customHeight="1">
      <c r="A1602" s="18"/>
      <c r="B1602" s="18"/>
      <c r="C1602" s="39"/>
      <c r="D1602" s="21"/>
      <c r="E1602" s="20"/>
      <c r="F1602" s="20"/>
      <c r="G1602" s="20"/>
      <c r="H1602" s="20"/>
      <c r="I1602" s="20"/>
      <c r="J1602" s="21"/>
      <c r="K1602" s="21"/>
      <c r="L1602" s="22"/>
      <c r="M1602" s="36"/>
      <c r="N1602" s="26"/>
      <c r="O1602" s="25"/>
      <c r="P1602" s="26"/>
      <c r="Q1602" s="20"/>
      <c r="R1602" s="20"/>
      <c r="S1602" s="20"/>
      <c r="T1602" s="20"/>
      <c r="U1602" s="20"/>
      <c r="V1602" s="20"/>
    </row>
    <row r="1603" ht="12.75" customHeight="1">
      <c r="A1603" s="18"/>
      <c r="B1603" s="18"/>
      <c r="C1603" s="39"/>
      <c r="D1603" s="21"/>
      <c r="E1603" s="20"/>
      <c r="F1603" s="20"/>
      <c r="G1603" s="20"/>
      <c r="H1603" s="20"/>
      <c r="I1603" s="20"/>
      <c r="J1603" s="21"/>
      <c r="K1603" s="21"/>
      <c r="L1603" s="22"/>
      <c r="M1603" s="36"/>
      <c r="N1603" s="26"/>
      <c r="O1603" s="25"/>
      <c r="P1603" s="26"/>
      <c r="Q1603" s="20"/>
      <c r="R1603" s="20"/>
      <c r="S1603" s="20"/>
      <c r="T1603" s="20"/>
      <c r="U1603" s="20"/>
      <c r="V1603" s="20"/>
    </row>
    <row r="1604" ht="12.75" customHeight="1">
      <c r="A1604" s="18"/>
      <c r="B1604" s="18"/>
      <c r="C1604" s="39"/>
      <c r="D1604" s="21"/>
      <c r="E1604" s="20"/>
      <c r="F1604" s="20"/>
      <c r="G1604" s="20"/>
      <c r="H1604" s="20"/>
      <c r="I1604" s="20"/>
      <c r="J1604" s="21"/>
      <c r="K1604" s="21"/>
      <c r="L1604" s="22"/>
      <c r="M1604" s="36"/>
      <c r="N1604" s="26"/>
      <c r="O1604" s="25"/>
      <c r="P1604" s="26"/>
      <c r="Q1604" s="20"/>
      <c r="R1604" s="20"/>
      <c r="S1604" s="20"/>
      <c r="T1604" s="20"/>
      <c r="U1604" s="20"/>
      <c r="V1604" s="20"/>
    </row>
    <row r="1605" ht="12.75" customHeight="1">
      <c r="A1605" s="18"/>
      <c r="B1605" s="18"/>
      <c r="C1605" s="39"/>
      <c r="D1605" s="21"/>
      <c r="E1605" s="20"/>
      <c r="F1605" s="20"/>
      <c r="G1605" s="20"/>
      <c r="H1605" s="20"/>
      <c r="I1605" s="20"/>
      <c r="J1605" s="21"/>
      <c r="K1605" s="21"/>
      <c r="L1605" s="22"/>
      <c r="M1605" s="36"/>
      <c r="N1605" s="26"/>
      <c r="O1605" s="25"/>
      <c r="P1605" s="26"/>
      <c r="Q1605" s="20"/>
      <c r="R1605" s="20"/>
      <c r="S1605" s="20"/>
      <c r="T1605" s="20"/>
      <c r="U1605" s="20"/>
      <c r="V1605" s="20"/>
    </row>
    <row r="1606" ht="12.75" customHeight="1">
      <c r="A1606" s="18"/>
      <c r="B1606" s="18"/>
      <c r="C1606" s="39"/>
      <c r="D1606" s="21"/>
      <c r="E1606" s="20"/>
      <c r="F1606" s="20"/>
      <c r="G1606" s="20"/>
      <c r="H1606" s="20"/>
      <c r="I1606" s="20"/>
      <c r="J1606" s="21"/>
      <c r="K1606" s="21"/>
      <c r="L1606" s="22"/>
      <c r="M1606" s="36"/>
      <c r="N1606" s="26"/>
      <c r="O1606" s="25"/>
      <c r="P1606" s="26"/>
      <c r="Q1606" s="20"/>
      <c r="R1606" s="20"/>
      <c r="S1606" s="20"/>
      <c r="T1606" s="20"/>
      <c r="U1606" s="20"/>
      <c r="V1606" s="20"/>
    </row>
    <row r="1607" ht="12.75" customHeight="1">
      <c r="A1607" s="18"/>
      <c r="B1607" s="18"/>
      <c r="C1607" s="39"/>
      <c r="D1607" s="21"/>
      <c r="E1607" s="20"/>
      <c r="F1607" s="20"/>
      <c r="G1607" s="20"/>
      <c r="H1607" s="20"/>
      <c r="I1607" s="20"/>
      <c r="J1607" s="21"/>
      <c r="K1607" s="21"/>
      <c r="L1607" s="22"/>
      <c r="M1607" s="36"/>
      <c r="N1607" s="26"/>
      <c r="O1607" s="25"/>
      <c r="P1607" s="26"/>
      <c r="Q1607" s="20"/>
      <c r="R1607" s="20"/>
      <c r="S1607" s="20"/>
      <c r="T1607" s="20"/>
      <c r="U1607" s="20"/>
      <c r="V1607" s="20"/>
    </row>
    <row r="1608" ht="12.75" customHeight="1">
      <c r="A1608" s="18"/>
      <c r="B1608" s="18"/>
      <c r="C1608" s="39"/>
      <c r="D1608" s="21"/>
      <c r="E1608" s="20"/>
      <c r="F1608" s="20"/>
      <c r="G1608" s="20"/>
      <c r="H1608" s="20"/>
      <c r="I1608" s="20"/>
      <c r="J1608" s="21"/>
      <c r="K1608" s="21"/>
      <c r="L1608" s="22"/>
      <c r="M1608" s="36"/>
      <c r="N1608" s="26"/>
      <c r="O1608" s="25"/>
      <c r="P1608" s="26"/>
      <c r="Q1608" s="20"/>
      <c r="R1608" s="20"/>
      <c r="S1608" s="20"/>
      <c r="T1608" s="20"/>
      <c r="U1608" s="20"/>
      <c r="V1608" s="20"/>
    </row>
    <row r="1609" ht="12.75" customHeight="1">
      <c r="A1609" s="18"/>
      <c r="B1609" s="18"/>
      <c r="C1609" s="39"/>
      <c r="D1609" s="21"/>
      <c r="E1609" s="20"/>
      <c r="F1609" s="20"/>
      <c r="G1609" s="20"/>
      <c r="H1609" s="20"/>
      <c r="I1609" s="20"/>
      <c r="J1609" s="21"/>
      <c r="K1609" s="21"/>
      <c r="L1609" s="22"/>
      <c r="M1609" s="36"/>
      <c r="N1609" s="26"/>
      <c r="O1609" s="25"/>
      <c r="P1609" s="26"/>
      <c r="Q1609" s="20"/>
      <c r="R1609" s="20"/>
      <c r="S1609" s="20"/>
      <c r="T1609" s="20"/>
      <c r="U1609" s="20"/>
      <c r="V1609" s="20"/>
    </row>
    <row r="1610" ht="12.75" customHeight="1">
      <c r="A1610" s="18"/>
      <c r="B1610" s="18"/>
      <c r="C1610" s="39"/>
      <c r="D1610" s="21"/>
      <c r="E1610" s="20"/>
      <c r="F1610" s="20"/>
      <c r="G1610" s="20"/>
      <c r="H1610" s="20"/>
      <c r="I1610" s="20"/>
      <c r="J1610" s="21"/>
      <c r="K1610" s="21"/>
      <c r="L1610" s="22"/>
      <c r="M1610" s="36"/>
      <c r="N1610" s="26"/>
      <c r="O1610" s="25"/>
      <c r="P1610" s="26"/>
      <c r="Q1610" s="20"/>
      <c r="R1610" s="20"/>
      <c r="S1610" s="20"/>
      <c r="T1610" s="20"/>
      <c r="U1610" s="20"/>
      <c r="V1610" s="20"/>
    </row>
    <row r="1611" ht="12.75" customHeight="1">
      <c r="A1611" s="18"/>
      <c r="B1611" s="18"/>
      <c r="C1611" s="39"/>
      <c r="D1611" s="21"/>
      <c r="E1611" s="20"/>
      <c r="F1611" s="20"/>
      <c r="G1611" s="20"/>
      <c r="H1611" s="20"/>
      <c r="I1611" s="20"/>
      <c r="J1611" s="21"/>
      <c r="K1611" s="21"/>
      <c r="L1611" s="22"/>
      <c r="M1611" s="36"/>
      <c r="N1611" s="26"/>
      <c r="O1611" s="25"/>
      <c r="P1611" s="26"/>
      <c r="Q1611" s="20"/>
      <c r="R1611" s="20"/>
      <c r="S1611" s="20"/>
      <c r="T1611" s="20"/>
      <c r="U1611" s="20"/>
      <c r="V1611" s="20"/>
    </row>
    <row r="1612" ht="12.75" customHeight="1">
      <c r="A1612" s="18"/>
      <c r="B1612" s="18"/>
      <c r="C1612" s="39"/>
      <c r="D1612" s="21"/>
      <c r="E1612" s="20"/>
      <c r="F1612" s="20"/>
      <c r="G1612" s="20"/>
      <c r="H1612" s="20"/>
      <c r="I1612" s="20"/>
      <c r="J1612" s="21"/>
      <c r="K1612" s="21"/>
      <c r="L1612" s="22"/>
      <c r="M1612" s="36"/>
      <c r="N1612" s="26"/>
      <c r="O1612" s="25"/>
      <c r="P1612" s="26"/>
      <c r="Q1612" s="20"/>
      <c r="R1612" s="20"/>
      <c r="S1612" s="20"/>
      <c r="T1612" s="20"/>
      <c r="U1612" s="20"/>
      <c r="V1612" s="20"/>
    </row>
    <row r="1613" ht="12.75" customHeight="1">
      <c r="A1613" s="18"/>
      <c r="B1613" s="18"/>
      <c r="C1613" s="39"/>
      <c r="D1613" s="21"/>
      <c r="E1613" s="20"/>
      <c r="F1613" s="20"/>
      <c r="G1613" s="20"/>
      <c r="H1613" s="20"/>
      <c r="I1613" s="20"/>
      <c r="J1613" s="21"/>
      <c r="K1613" s="21"/>
      <c r="L1613" s="22"/>
      <c r="M1613" s="36"/>
      <c r="N1613" s="26"/>
      <c r="O1613" s="25"/>
      <c r="P1613" s="26"/>
      <c r="Q1613" s="20"/>
      <c r="R1613" s="20"/>
      <c r="S1613" s="20"/>
      <c r="T1613" s="20"/>
      <c r="U1613" s="20"/>
      <c r="V1613" s="20"/>
    </row>
    <row r="1614" ht="12.75" customHeight="1">
      <c r="A1614" s="18"/>
      <c r="B1614" s="18"/>
      <c r="C1614" s="39"/>
      <c r="D1614" s="21"/>
      <c r="E1614" s="20"/>
      <c r="F1614" s="20"/>
      <c r="G1614" s="20"/>
      <c r="H1614" s="20"/>
      <c r="I1614" s="20"/>
      <c r="J1614" s="21"/>
      <c r="K1614" s="21"/>
      <c r="L1614" s="22"/>
      <c r="M1614" s="36"/>
      <c r="N1614" s="26"/>
      <c r="O1614" s="25"/>
      <c r="P1614" s="26"/>
      <c r="Q1614" s="20"/>
      <c r="R1614" s="20"/>
      <c r="S1614" s="20"/>
      <c r="T1614" s="20"/>
      <c r="U1614" s="20"/>
      <c r="V1614" s="20"/>
    </row>
    <row r="1615" ht="12.75" customHeight="1">
      <c r="A1615" s="18"/>
      <c r="B1615" s="18"/>
      <c r="C1615" s="39"/>
      <c r="D1615" s="21"/>
      <c r="E1615" s="20"/>
      <c r="F1615" s="20"/>
      <c r="G1615" s="20"/>
      <c r="H1615" s="20"/>
      <c r="I1615" s="20"/>
      <c r="J1615" s="21"/>
      <c r="K1615" s="21"/>
      <c r="L1615" s="22"/>
      <c r="M1615" s="36"/>
      <c r="N1615" s="26"/>
      <c r="O1615" s="25"/>
      <c r="P1615" s="26"/>
      <c r="Q1615" s="20"/>
      <c r="R1615" s="20"/>
      <c r="S1615" s="20"/>
      <c r="T1615" s="20"/>
      <c r="U1615" s="20"/>
      <c r="V1615" s="20"/>
    </row>
    <row r="1616" ht="12.75" customHeight="1">
      <c r="A1616" s="18"/>
      <c r="B1616" s="18"/>
      <c r="C1616" s="39"/>
      <c r="D1616" s="21"/>
      <c r="E1616" s="20"/>
      <c r="F1616" s="20"/>
      <c r="G1616" s="20"/>
      <c r="H1616" s="20"/>
      <c r="I1616" s="20"/>
      <c r="J1616" s="21"/>
      <c r="K1616" s="21"/>
      <c r="L1616" s="22"/>
      <c r="M1616" s="36"/>
      <c r="N1616" s="26"/>
      <c r="O1616" s="25"/>
      <c r="P1616" s="26"/>
      <c r="Q1616" s="20"/>
      <c r="R1616" s="20"/>
      <c r="S1616" s="20"/>
      <c r="T1616" s="20"/>
      <c r="U1616" s="20"/>
      <c r="V1616" s="20"/>
    </row>
    <row r="1617" ht="12.75" customHeight="1">
      <c r="A1617" s="18"/>
      <c r="B1617" s="18"/>
      <c r="C1617" s="39"/>
      <c r="D1617" s="21"/>
      <c r="E1617" s="20"/>
      <c r="F1617" s="20"/>
      <c r="G1617" s="20"/>
      <c r="H1617" s="20"/>
      <c r="I1617" s="20"/>
      <c r="J1617" s="21"/>
      <c r="K1617" s="21"/>
      <c r="L1617" s="22"/>
      <c r="M1617" s="36"/>
      <c r="N1617" s="26"/>
      <c r="O1617" s="25"/>
      <c r="P1617" s="26"/>
      <c r="Q1617" s="20"/>
      <c r="R1617" s="20"/>
      <c r="S1617" s="20"/>
      <c r="T1617" s="20"/>
      <c r="U1617" s="20"/>
      <c r="V1617" s="20"/>
    </row>
    <row r="1618" ht="12.75" customHeight="1">
      <c r="A1618" s="18"/>
      <c r="B1618" s="18"/>
      <c r="C1618" s="39"/>
      <c r="D1618" s="21"/>
      <c r="E1618" s="20"/>
      <c r="F1618" s="20"/>
      <c r="G1618" s="20"/>
      <c r="H1618" s="20"/>
      <c r="I1618" s="20"/>
      <c r="J1618" s="21"/>
      <c r="K1618" s="21"/>
      <c r="L1618" s="22"/>
      <c r="M1618" s="36"/>
      <c r="N1618" s="26"/>
      <c r="O1618" s="25"/>
      <c r="P1618" s="26"/>
      <c r="Q1618" s="20"/>
      <c r="R1618" s="20"/>
      <c r="S1618" s="20"/>
      <c r="T1618" s="20"/>
      <c r="U1618" s="20"/>
      <c r="V1618" s="20"/>
    </row>
    <row r="1619" ht="12.75" customHeight="1">
      <c r="A1619" s="18"/>
      <c r="B1619" s="18"/>
      <c r="C1619" s="39"/>
      <c r="D1619" s="21"/>
      <c r="E1619" s="20"/>
      <c r="F1619" s="20"/>
      <c r="G1619" s="20"/>
      <c r="H1619" s="20"/>
      <c r="I1619" s="20"/>
      <c r="J1619" s="21"/>
      <c r="K1619" s="21"/>
      <c r="L1619" s="22"/>
      <c r="M1619" s="36"/>
      <c r="N1619" s="26"/>
      <c r="O1619" s="25"/>
      <c r="P1619" s="26"/>
      <c r="Q1619" s="20"/>
      <c r="R1619" s="20"/>
      <c r="S1619" s="20"/>
      <c r="T1619" s="20"/>
      <c r="U1619" s="20"/>
      <c r="V1619" s="20"/>
    </row>
    <row r="1620" ht="12.75" customHeight="1">
      <c r="A1620" s="18"/>
      <c r="B1620" s="18"/>
      <c r="C1620" s="39"/>
      <c r="D1620" s="21"/>
      <c r="E1620" s="20"/>
      <c r="F1620" s="20"/>
      <c r="G1620" s="20"/>
      <c r="H1620" s="20"/>
      <c r="I1620" s="20"/>
      <c r="J1620" s="21"/>
      <c r="K1620" s="21"/>
      <c r="L1620" s="22"/>
      <c r="M1620" s="36"/>
      <c r="N1620" s="26"/>
      <c r="O1620" s="25"/>
      <c r="P1620" s="26"/>
      <c r="Q1620" s="20"/>
      <c r="R1620" s="20"/>
      <c r="S1620" s="20"/>
      <c r="T1620" s="20"/>
      <c r="U1620" s="20"/>
      <c r="V1620" s="20"/>
    </row>
    <row r="1621" ht="12.75" customHeight="1">
      <c r="A1621" s="18"/>
      <c r="B1621" s="18"/>
      <c r="C1621" s="39"/>
      <c r="D1621" s="21"/>
      <c r="E1621" s="20"/>
      <c r="F1621" s="20"/>
      <c r="G1621" s="20"/>
      <c r="H1621" s="20"/>
      <c r="I1621" s="20"/>
      <c r="J1621" s="21"/>
      <c r="K1621" s="21"/>
      <c r="L1621" s="22"/>
      <c r="M1621" s="36"/>
      <c r="N1621" s="26"/>
      <c r="O1621" s="25"/>
      <c r="P1621" s="26"/>
      <c r="Q1621" s="20"/>
      <c r="R1621" s="20"/>
      <c r="S1621" s="20"/>
      <c r="T1621" s="20"/>
      <c r="U1621" s="20"/>
      <c r="V1621" s="20"/>
    </row>
    <row r="1622" ht="12.75" customHeight="1">
      <c r="A1622" s="18"/>
      <c r="B1622" s="18"/>
      <c r="C1622" s="39"/>
      <c r="D1622" s="21"/>
      <c r="E1622" s="20"/>
      <c r="F1622" s="20"/>
      <c r="G1622" s="20"/>
      <c r="H1622" s="20"/>
      <c r="I1622" s="20"/>
      <c r="J1622" s="21"/>
      <c r="K1622" s="21"/>
      <c r="L1622" s="22"/>
      <c r="M1622" s="36"/>
      <c r="N1622" s="26"/>
      <c r="O1622" s="25"/>
      <c r="P1622" s="26"/>
      <c r="Q1622" s="20"/>
      <c r="R1622" s="20"/>
      <c r="S1622" s="20"/>
      <c r="T1622" s="20"/>
      <c r="U1622" s="20"/>
      <c r="V1622" s="20"/>
    </row>
    <row r="1623" ht="12.75" customHeight="1">
      <c r="A1623" s="18"/>
      <c r="B1623" s="18"/>
      <c r="C1623" s="39"/>
      <c r="D1623" s="21"/>
      <c r="E1623" s="20"/>
      <c r="F1623" s="20"/>
      <c r="G1623" s="20"/>
      <c r="H1623" s="20"/>
      <c r="I1623" s="20"/>
      <c r="J1623" s="21"/>
      <c r="K1623" s="21"/>
      <c r="L1623" s="22"/>
      <c r="M1623" s="36"/>
      <c r="N1623" s="26"/>
      <c r="O1623" s="25"/>
      <c r="P1623" s="26"/>
      <c r="Q1623" s="20"/>
      <c r="R1623" s="20"/>
      <c r="S1623" s="20"/>
      <c r="T1623" s="20"/>
      <c r="U1623" s="20"/>
      <c r="V1623" s="20"/>
    </row>
    <row r="1624" ht="12.75" customHeight="1">
      <c r="A1624" s="18"/>
      <c r="B1624" s="18"/>
      <c r="C1624" s="39"/>
      <c r="D1624" s="21"/>
      <c r="E1624" s="20"/>
      <c r="F1624" s="20"/>
      <c r="G1624" s="20"/>
      <c r="H1624" s="20"/>
      <c r="I1624" s="20"/>
      <c r="J1624" s="21"/>
      <c r="K1624" s="21"/>
      <c r="L1624" s="22"/>
      <c r="M1624" s="36"/>
      <c r="N1624" s="26"/>
      <c r="O1624" s="25"/>
      <c r="P1624" s="26"/>
      <c r="Q1624" s="20"/>
      <c r="R1624" s="20"/>
      <c r="S1624" s="20"/>
      <c r="T1624" s="20"/>
      <c r="U1624" s="20"/>
      <c r="V1624" s="20"/>
    </row>
    <row r="1625" ht="12.75" customHeight="1">
      <c r="A1625" s="18"/>
      <c r="B1625" s="18"/>
      <c r="C1625" s="39"/>
      <c r="D1625" s="21"/>
      <c r="E1625" s="20"/>
      <c r="F1625" s="20"/>
      <c r="G1625" s="20"/>
      <c r="H1625" s="20"/>
      <c r="I1625" s="20"/>
      <c r="J1625" s="21"/>
      <c r="K1625" s="21"/>
      <c r="L1625" s="22"/>
      <c r="M1625" s="36"/>
      <c r="N1625" s="26"/>
      <c r="O1625" s="25"/>
      <c r="P1625" s="26"/>
      <c r="Q1625" s="20"/>
      <c r="R1625" s="20"/>
      <c r="S1625" s="20"/>
      <c r="T1625" s="20"/>
      <c r="U1625" s="20"/>
      <c r="V1625" s="20"/>
    </row>
    <row r="1626" ht="12.75" customHeight="1">
      <c r="A1626" s="18"/>
      <c r="B1626" s="18"/>
      <c r="C1626" s="39"/>
      <c r="D1626" s="21"/>
      <c r="E1626" s="20"/>
      <c r="F1626" s="20"/>
      <c r="G1626" s="20"/>
      <c r="H1626" s="20"/>
      <c r="I1626" s="20"/>
      <c r="J1626" s="21"/>
      <c r="K1626" s="21"/>
      <c r="L1626" s="22"/>
      <c r="M1626" s="36"/>
      <c r="N1626" s="26"/>
      <c r="O1626" s="25"/>
      <c r="P1626" s="26"/>
      <c r="Q1626" s="20"/>
      <c r="R1626" s="20"/>
      <c r="S1626" s="20"/>
      <c r="T1626" s="20"/>
      <c r="U1626" s="20"/>
      <c r="V1626" s="20"/>
    </row>
    <row r="1627" ht="12.75" customHeight="1">
      <c r="A1627" s="18"/>
      <c r="B1627" s="18"/>
      <c r="C1627" s="39"/>
      <c r="D1627" s="21"/>
      <c r="E1627" s="20"/>
      <c r="F1627" s="20"/>
      <c r="G1627" s="20"/>
      <c r="H1627" s="20"/>
      <c r="I1627" s="20"/>
      <c r="J1627" s="21"/>
      <c r="K1627" s="21"/>
      <c r="L1627" s="22"/>
      <c r="M1627" s="36"/>
      <c r="N1627" s="26"/>
      <c r="O1627" s="25"/>
      <c r="P1627" s="26"/>
      <c r="Q1627" s="20"/>
      <c r="R1627" s="20"/>
      <c r="S1627" s="20"/>
      <c r="T1627" s="20"/>
      <c r="U1627" s="20"/>
      <c r="V1627" s="20"/>
    </row>
    <row r="1628" ht="12.75" customHeight="1">
      <c r="A1628" s="18"/>
      <c r="B1628" s="18"/>
      <c r="C1628" s="39"/>
      <c r="D1628" s="21"/>
      <c r="E1628" s="20"/>
      <c r="F1628" s="20"/>
      <c r="G1628" s="20"/>
      <c r="H1628" s="20"/>
      <c r="I1628" s="20"/>
      <c r="J1628" s="21"/>
      <c r="K1628" s="21"/>
      <c r="L1628" s="22"/>
      <c r="M1628" s="36"/>
      <c r="N1628" s="26"/>
      <c r="O1628" s="25"/>
      <c r="P1628" s="26"/>
      <c r="Q1628" s="20"/>
      <c r="R1628" s="20"/>
      <c r="S1628" s="20"/>
      <c r="T1628" s="20"/>
      <c r="U1628" s="20"/>
      <c r="V1628" s="20"/>
    </row>
    <row r="1629" ht="12.75" customHeight="1">
      <c r="A1629" s="18"/>
      <c r="B1629" s="18"/>
      <c r="C1629" s="39"/>
      <c r="D1629" s="21"/>
      <c r="E1629" s="20"/>
      <c r="F1629" s="20"/>
      <c r="G1629" s="20"/>
      <c r="H1629" s="20"/>
      <c r="I1629" s="20"/>
      <c r="J1629" s="21"/>
      <c r="K1629" s="21"/>
      <c r="L1629" s="22"/>
      <c r="M1629" s="36"/>
      <c r="N1629" s="26"/>
      <c r="O1629" s="25"/>
      <c r="P1629" s="26"/>
      <c r="Q1629" s="20"/>
      <c r="R1629" s="20"/>
      <c r="S1629" s="20"/>
      <c r="T1629" s="20"/>
      <c r="U1629" s="20"/>
      <c r="V1629" s="20"/>
    </row>
    <row r="1630" ht="12.75" customHeight="1">
      <c r="A1630" s="18"/>
      <c r="B1630" s="18"/>
      <c r="C1630" s="39"/>
      <c r="D1630" s="21"/>
      <c r="E1630" s="20"/>
      <c r="F1630" s="20"/>
      <c r="G1630" s="20"/>
      <c r="H1630" s="20"/>
      <c r="I1630" s="20"/>
      <c r="J1630" s="21"/>
      <c r="K1630" s="21"/>
      <c r="L1630" s="22"/>
      <c r="M1630" s="36"/>
      <c r="N1630" s="26"/>
      <c r="O1630" s="25"/>
      <c r="P1630" s="26"/>
      <c r="Q1630" s="20"/>
      <c r="R1630" s="20"/>
      <c r="S1630" s="20"/>
      <c r="T1630" s="20"/>
      <c r="U1630" s="20"/>
      <c r="V1630" s="20"/>
    </row>
    <row r="1631" ht="12.75" customHeight="1">
      <c r="A1631" s="18"/>
      <c r="B1631" s="18"/>
      <c r="C1631" s="39"/>
      <c r="D1631" s="21"/>
      <c r="E1631" s="20"/>
      <c r="F1631" s="20"/>
      <c r="G1631" s="20"/>
      <c r="H1631" s="20"/>
      <c r="I1631" s="20"/>
      <c r="J1631" s="21"/>
      <c r="K1631" s="21"/>
      <c r="L1631" s="22"/>
      <c r="M1631" s="36"/>
      <c r="N1631" s="26"/>
      <c r="O1631" s="25"/>
      <c r="P1631" s="26"/>
      <c r="Q1631" s="20"/>
      <c r="R1631" s="20"/>
      <c r="S1631" s="20"/>
      <c r="T1631" s="20"/>
      <c r="U1631" s="20"/>
      <c r="V1631" s="20"/>
    </row>
    <row r="1632" ht="12.75" customHeight="1">
      <c r="A1632" s="18"/>
      <c r="B1632" s="18"/>
      <c r="C1632" s="39"/>
      <c r="D1632" s="21"/>
      <c r="E1632" s="20"/>
      <c r="F1632" s="20"/>
      <c r="G1632" s="20"/>
      <c r="H1632" s="20"/>
      <c r="I1632" s="20"/>
      <c r="J1632" s="21"/>
      <c r="K1632" s="21"/>
      <c r="L1632" s="22"/>
      <c r="M1632" s="36"/>
      <c r="N1632" s="26"/>
      <c r="O1632" s="25"/>
      <c r="P1632" s="26"/>
      <c r="Q1632" s="20"/>
      <c r="R1632" s="20"/>
      <c r="S1632" s="20"/>
      <c r="T1632" s="20"/>
      <c r="U1632" s="20"/>
      <c r="V1632" s="20"/>
    </row>
    <row r="1633" ht="12.75" customHeight="1">
      <c r="A1633" s="18"/>
      <c r="B1633" s="18"/>
      <c r="C1633" s="39"/>
      <c r="D1633" s="21"/>
      <c r="E1633" s="20"/>
      <c r="F1633" s="20"/>
      <c r="G1633" s="20"/>
      <c r="H1633" s="20"/>
      <c r="I1633" s="20"/>
      <c r="J1633" s="21"/>
      <c r="K1633" s="21"/>
      <c r="L1633" s="22"/>
      <c r="M1633" s="36"/>
      <c r="N1633" s="26"/>
      <c r="O1633" s="25"/>
      <c r="P1633" s="26"/>
      <c r="Q1633" s="20"/>
      <c r="R1633" s="20"/>
      <c r="S1633" s="20"/>
      <c r="T1633" s="20"/>
      <c r="U1633" s="20"/>
      <c r="V1633" s="20"/>
    </row>
    <row r="1634" ht="12.75" customHeight="1">
      <c r="A1634" s="18"/>
      <c r="B1634" s="18"/>
      <c r="C1634" s="39"/>
      <c r="D1634" s="21"/>
      <c r="E1634" s="20"/>
      <c r="F1634" s="20"/>
      <c r="G1634" s="20"/>
      <c r="H1634" s="20"/>
      <c r="I1634" s="20"/>
      <c r="J1634" s="21"/>
      <c r="K1634" s="21"/>
      <c r="L1634" s="22"/>
      <c r="M1634" s="36"/>
      <c r="N1634" s="26"/>
      <c r="O1634" s="25"/>
      <c r="P1634" s="26"/>
      <c r="Q1634" s="20"/>
      <c r="R1634" s="20"/>
      <c r="S1634" s="20"/>
      <c r="T1634" s="20"/>
      <c r="U1634" s="20"/>
      <c r="V1634" s="20"/>
    </row>
    <row r="1635" ht="12.75" customHeight="1">
      <c r="A1635" s="18"/>
      <c r="B1635" s="18"/>
      <c r="C1635" s="39"/>
      <c r="D1635" s="21"/>
      <c r="E1635" s="20"/>
      <c r="F1635" s="20"/>
      <c r="G1635" s="20"/>
      <c r="H1635" s="20"/>
      <c r="I1635" s="20"/>
      <c r="J1635" s="21"/>
      <c r="K1635" s="21"/>
      <c r="L1635" s="22"/>
      <c r="M1635" s="36"/>
      <c r="N1635" s="26"/>
      <c r="O1635" s="25"/>
      <c r="P1635" s="26"/>
      <c r="Q1635" s="20"/>
      <c r="R1635" s="20"/>
      <c r="S1635" s="20"/>
      <c r="T1635" s="20"/>
      <c r="U1635" s="20"/>
      <c r="V1635" s="20"/>
    </row>
    <row r="1636" ht="12.75" customHeight="1">
      <c r="A1636" s="18"/>
      <c r="B1636" s="18"/>
      <c r="C1636" s="39"/>
      <c r="D1636" s="21"/>
      <c r="E1636" s="20"/>
      <c r="F1636" s="20"/>
      <c r="G1636" s="20"/>
      <c r="H1636" s="20"/>
      <c r="I1636" s="20"/>
      <c r="J1636" s="21"/>
      <c r="K1636" s="21"/>
      <c r="L1636" s="22"/>
      <c r="M1636" s="36"/>
      <c r="N1636" s="26"/>
      <c r="O1636" s="25"/>
      <c r="P1636" s="26"/>
      <c r="Q1636" s="20"/>
      <c r="R1636" s="20"/>
      <c r="S1636" s="20"/>
      <c r="T1636" s="20"/>
      <c r="U1636" s="20"/>
      <c r="V1636" s="20"/>
    </row>
    <row r="1637" ht="12.75" customHeight="1">
      <c r="A1637" s="18"/>
      <c r="B1637" s="18"/>
      <c r="C1637" s="39"/>
      <c r="D1637" s="21"/>
      <c r="E1637" s="20"/>
      <c r="F1637" s="20"/>
      <c r="G1637" s="20"/>
      <c r="H1637" s="20"/>
      <c r="I1637" s="20"/>
      <c r="J1637" s="21"/>
      <c r="K1637" s="21"/>
      <c r="L1637" s="22"/>
      <c r="M1637" s="36"/>
      <c r="N1637" s="26"/>
      <c r="O1637" s="25"/>
      <c r="P1637" s="26"/>
      <c r="Q1637" s="20"/>
      <c r="R1637" s="20"/>
      <c r="S1637" s="20"/>
      <c r="T1637" s="20"/>
      <c r="U1637" s="20"/>
      <c r="V1637" s="20"/>
    </row>
    <row r="1638" ht="12.75" customHeight="1">
      <c r="A1638" s="18"/>
      <c r="B1638" s="18"/>
      <c r="C1638" s="39"/>
      <c r="D1638" s="21"/>
      <c r="E1638" s="20"/>
      <c r="F1638" s="20"/>
      <c r="G1638" s="20"/>
      <c r="H1638" s="20"/>
      <c r="I1638" s="20"/>
      <c r="J1638" s="21"/>
      <c r="K1638" s="21"/>
      <c r="L1638" s="22"/>
      <c r="M1638" s="36"/>
      <c r="N1638" s="26"/>
      <c r="O1638" s="25"/>
      <c r="P1638" s="26"/>
      <c r="Q1638" s="20"/>
      <c r="R1638" s="20"/>
      <c r="S1638" s="20"/>
      <c r="T1638" s="20"/>
      <c r="U1638" s="20"/>
      <c r="V1638" s="20"/>
    </row>
    <row r="1639" ht="12.75" customHeight="1">
      <c r="A1639" s="18"/>
      <c r="B1639" s="18"/>
      <c r="C1639" s="39"/>
      <c r="D1639" s="21"/>
      <c r="E1639" s="20"/>
      <c r="F1639" s="20"/>
      <c r="G1639" s="20"/>
      <c r="H1639" s="20"/>
      <c r="I1639" s="20"/>
      <c r="J1639" s="21"/>
      <c r="K1639" s="21"/>
      <c r="L1639" s="22"/>
      <c r="M1639" s="36"/>
      <c r="N1639" s="26"/>
      <c r="O1639" s="25"/>
      <c r="P1639" s="26"/>
      <c r="Q1639" s="20"/>
      <c r="R1639" s="20"/>
      <c r="S1639" s="20"/>
      <c r="T1639" s="20"/>
      <c r="U1639" s="20"/>
      <c r="V1639" s="20"/>
    </row>
    <row r="1640" ht="12.75" customHeight="1">
      <c r="A1640" s="18"/>
      <c r="B1640" s="18"/>
      <c r="C1640" s="39"/>
      <c r="D1640" s="21"/>
      <c r="E1640" s="20"/>
      <c r="F1640" s="20"/>
      <c r="G1640" s="20"/>
      <c r="H1640" s="20"/>
      <c r="I1640" s="20"/>
      <c r="J1640" s="21"/>
      <c r="K1640" s="21"/>
      <c r="L1640" s="22"/>
      <c r="M1640" s="36"/>
      <c r="N1640" s="26"/>
      <c r="O1640" s="25"/>
      <c r="P1640" s="26"/>
      <c r="Q1640" s="20"/>
      <c r="R1640" s="20"/>
      <c r="S1640" s="20"/>
      <c r="T1640" s="20"/>
      <c r="U1640" s="20"/>
      <c r="V1640" s="20"/>
    </row>
    <row r="1641" ht="12.75" customHeight="1">
      <c r="A1641" s="18"/>
      <c r="B1641" s="18"/>
      <c r="C1641" s="39"/>
      <c r="D1641" s="21"/>
      <c r="E1641" s="20"/>
      <c r="F1641" s="20"/>
      <c r="G1641" s="20"/>
      <c r="H1641" s="20"/>
      <c r="I1641" s="20"/>
      <c r="J1641" s="21"/>
      <c r="K1641" s="21"/>
      <c r="L1641" s="22"/>
      <c r="M1641" s="36"/>
      <c r="N1641" s="26"/>
      <c r="O1641" s="25"/>
      <c r="P1641" s="26"/>
      <c r="Q1641" s="20"/>
      <c r="R1641" s="20"/>
      <c r="S1641" s="20"/>
      <c r="T1641" s="20"/>
      <c r="U1641" s="20"/>
      <c r="V1641" s="20"/>
    </row>
    <row r="1642" ht="12.75" customHeight="1">
      <c r="A1642" s="18"/>
      <c r="B1642" s="18"/>
      <c r="C1642" s="39"/>
      <c r="D1642" s="21"/>
      <c r="E1642" s="20"/>
      <c r="F1642" s="20"/>
      <c r="G1642" s="20"/>
      <c r="H1642" s="20"/>
      <c r="I1642" s="20"/>
      <c r="J1642" s="21"/>
      <c r="K1642" s="21"/>
      <c r="L1642" s="22"/>
      <c r="M1642" s="36"/>
      <c r="N1642" s="26"/>
      <c r="O1642" s="25"/>
      <c r="P1642" s="26"/>
      <c r="Q1642" s="20"/>
      <c r="R1642" s="20"/>
      <c r="S1642" s="20"/>
      <c r="T1642" s="20"/>
      <c r="U1642" s="20"/>
      <c r="V1642" s="20"/>
    </row>
    <row r="1643" ht="12.75" customHeight="1">
      <c r="A1643" s="18"/>
      <c r="B1643" s="18"/>
      <c r="C1643" s="39"/>
      <c r="D1643" s="21"/>
      <c r="E1643" s="20"/>
      <c r="F1643" s="20"/>
      <c r="G1643" s="20"/>
      <c r="H1643" s="20"/>
      <c r="I1643" s="20"/>
      <c r="J1643" s="21"/>
      <c r="K1643" s="21"/>
      <c r="L1643" s="22"/>
      <c r="M1643" s="36"/>
      <c r="N1643" s="26"/>
      <c r="O1643" s="25"/>
      <c r="P1643" s="26"/>
      <c r="Q1643" s="20"/>
      <c r="R1643" s="20"/>
      <c r="S1643" s="20"/>
      <c r="T1643" s="20"/>
      <c r="U1643" s="20"/>
      <c r="V1643" s="20"/>
    </row>
    <row r="1644" ht="12.75" customHeight="1">
      <c r="A1644" s="18"/>
      <c r="B1644" s="18"/>
      <c r="C1644" s="39"/>
      <c r="D1644" s="21"/>
      <c r="E1644" s="20"/>
      <c r="F1644" s="20"/>
      <c r="G1644" s="20"/>
      <c r="H1644" s="20"/>
      <c r="I1644" s="20"/>
      <c r="J1644" s="21"/>
      <c r="K1644" s="21"/>
      <c r="L1644" s="22"/>
      <c r="M1644" s="36"/>
      <c r="N1644" s="26"/>
      <c r="O1644" s="25"/>
      <c r="P1644" s="26"/>
      <c r="Q1644" s="20"/>
      <c r="R1644" s="20"/>
      <c r="S1644" s="20"/>
      <c r="T1644" s="20"/>
      <c r="U1644" s="20"/>
      <c r="V1644" s="20"/>
    </row>
    <row r="1645" ht="12.75" customHeight="1">
      <c r="A1645" s="18"/>
      <c r="B1645" s="18"/>
      <c r="C1645" s="39"/>
      <c r="D1645" s="21"/>
      <c r="E1645" s="20"/>
      <c r="F1645" s="20"/>
      <c r="G1645" s="20"/>
      <c r="H1645" s="20"/>
      <c r="I1645" s="20"/>
      <c r="J1645" s="21"/>
      <c r="K1645" s="21"/>
      <c r="L1645" s="22"/>
      <c r="M1645" s="36"/>
      <c r="N1645" s="26"/>
      <c r="O1645" s="25"/>
      <c r="P1645" s="26"/>
      <c r="Q1645" s="20"/>
      <c r="R1645" s="20"/>
      <c r="S1645" s="20"/>
      <c r="T1645" s="20"/>
      <c r="U1645" s="20"/>
      <c r="V1645" s="20"/>
    </row>
    <row r="1646" ht="12.75" customHeight="1">
      <c r="A1646" s="18"/>
      <c r="B1646" s="18"/>
      <c r="C1646" s="39"/>
      <c r="D1646" s="21"/>
      <c r="E1646" s="20"/>
      <c r="F1646" s="20"/>
      <c r="G1646" s="20"/>
      <c r="H1646" s="20"/>
      <c r="I1646" s="20"/>
      <c r="J1646" s="21"/>
      <c r="K1646" s="21"/>
      <c r="L1646" s="22"/>
      <c r="M1646" s="36"/>
      <c r="N1646" s="26"/>
      <c r="O1646" s="25"/>
      <c r="P1646" s="26"/>
      <c r="Q1646" s="20"/>
      <c r="R1646" s="20"/>
      <c r="S1646" s="20"/>
      <c r="T1646" s="20"/>
      <c r="U1646" s="20"/>
      <c r="V1646" s="20"/>
    </row>
    <row r="1647" ht="12.75" customHeight="1">
      <c r="A1647" s="18"/>
      <c r="B1647" s="18"/>
      <c r="C1647" s="39"/>
      <c r="D1647" s="21"/>
      <c r="E1647" s="20"/>
      <c r="F1647" s="20"/>
      <c r="G1647" s="20"/>
      <c r="H1647" s="20"/>
      <c r="I1647" s="20"/>
      <c r="J1647" s="21"/>
      <c r="K1647" s="21"/>
      <c r="L1647" s="22"/>
      <c r="M1647" s="36"/>
      <c r="N1647" s="26"/>
      <c r="O1647" s="25"/>
      <c r="P1647" s="26"/>
      <c r="Q1647" s="20"/>
      <c r="R1647" s="20"/>
      <c r="S1647" s="20"/>
      <c r="T1647" s="20"/>
      <c r="U1647" s="20"/>
      <c r="V1647" s="20"/>
    </row>
    <row r="1648" ht="12.75" customHeight="1">
      <c r="A1648" s="18"/>
      <c r="B1648" s="18"/>
      <c r="C1648" s="39"/>
      <c r="D1648" s="21"/>
      <c r="E1648" s="20"/>
      <c r="F1648" s="20"/>
      <c r="G1648" s="20"/>
      <c r="H1648" s="20"/>
      <c r="I1648" s="20"/>
      <c r="J1648" s="21"/>
      <c r="K1648" s="21"/>
      <c r="L1648" s="22"/>
      <c r="M1648" s="36"/>
      <c r="N1648" s="26"/>
      <c r="O1648" s="25"/>
      <c r="P1648" s="26"/>
      <c r="Q1648" s="20"/>
      <c r="R1648" s="20"/>
      <c r="S1648" s="20"/>
      <c r="T1648" s="20"/>
      <c r="U1648" s="20"/>
      <c r="V1648" s="20"/>
    </row>
    <row r="1649" ht="12.75" customHeight="1">
      <c r="A1649" s="18"/>
      <c r="B1649" s="18"/>
      <c r="C1649" s="39"/>
      <c r="D1649" s="21"/>
      <c r="E1649" s="20"/>
      <c r="F1649" s="20"/>
      <c r="G1649" s="20"/>
      <c r="H1649" s="20"/>
      <c r="I1649" s="20"/>
      <c r="J1649" s="21"/>
      <c r="K1649" s="21"/>
      <c r="L1649" s="22"/>
      <c r="M1649" s="36"/>
      <c r="N1649" s="26"/>
      <c r="O1649" s="25"/>
      <c r="P1649" s="26"/>
      <c r="Q1649" s="20"/>
      <c r="R1649" s="20"/>
      <c r="S1649" s="20"/>
      <c r="T1649" s="20"/>
      <c r="U1649" s="20"/>
      <c r="V1649" s="20"/>
    </row>
    <row r="1650" ht="12.75" customHeight="1">
      <c r="A1650" s="18"/>
      <c r="B1650" s="18"/>
      <c r="C1650" s="39"/>
      <c r="D1650" s="21"/>
      <c r="E1650" s="20"/>
      <c r="F1650" s="20"/>
      <c r="G1650" s="20"/>
      <c r="H1650" s="20"/>
      <c r="I1650" s="20"/>
      <c r="J1650" s="21"/>
      <c r="K1650" s="21"/>
      <c r="L1650" s="22"/>
      <c r="M1650" s="36"/>
      <c r="N1650" s="26"/>
      <c r="O1650" s="25"/>
      <c r="P1650" s="26"/>
      <c r="Q1650" s="20"/>
      <c r="R1650" s="20"/>
      <c r="S1650" s="20"/>
      <c r="T1650" s="20"/>
      <c r="U1650" s="20"/>
      <c r="V1650" s="20"/>
    </row>
    <row r="1651" ht="12.75" customHeight="1">
      <c r="A1651" s="18"/>
      <c r="B1651" s="18"/>
      <c r="C1651" s="39"/>
      <c r="D1651" s="21"/>
      <c r="E1651" s="20"/>
      <c r="F1651" s="20"/>
      <c r="G1651" s="20"/>
      <c r="H1651" s="20"/>
      <c r="I1651" s="20"/>
      <c r="J1651" s="21"/>
      <c r="K1651" s="21"/>
      <c r="L1651" s="22"/>
      <c r="M1651" s="36"/>
      <c r="N1651" s="26"/>
      <c r="O1651" s="25"/>
      <c r="P1651" s="26"/>
      <c r="Q1651" s="20"/>
      <c r="R1651" s="20"/>
      <c r="S1651" s="20"/>
      <c r="T1651" s="20"/>
      <c r="U1651" s="20"/>
      <c r="V1651" s="20"/>
    </row>
    <row r="1652" ht="12.75" customHeight="1">
      <c r="A1652" s="18"/>
      <c r="B1652" s="18"/>
      <c r="C1652" s="39"/>
      <c r="D1652" s="21"/>
      <c r="E1652" s="20"/>
      <c r="F1652" s="20"/>
      <c r="G1652" s="20"/>
      <c r="H1652" s="20"/>
      <c r="I1652" s="20"/>
      <c r="J1652" s="21"/>
      <c r="K1652" s="21"/>
      <c r="L1652" s="22"/>
      <c r="M1652" s="36"/>
      <c r="N1652" s="26"/>
      <c r="O1652" s="25"/>
      <c r="P1652" s="26"/>
      <c r="Q1652" s="20"/>
      <c r="R1652" s="20"/>
      <c r="S1652" s="20"/>
      <c r="T1652" s="20"/>
      <c r="U1652" s="20"/>
      <c r="V1652" s="20"/>
    </row>
    <row r="1653" ht="12.75" customHeight="1">
      <c r="A1653" s="18"/>
      <c r="B1653" s="18"/>
      <c r="C1653" s="39"/>
      <c r="D1653" s="21"/>
      <c r="E1653" s="20"/>
      <c r="F1653" s="20"/>
      <c r="G1653" s="20"/>
      <c r="H1653" s="20"/>
      <c r="I1653" s="20"/>
      <c r="J1653" s="21"/>
      <c r="K1653" s="21"/>
      <c r="L1653" s="22"/>
      <c r="M1653" s="36"/>
      <c r="N1653" s="26"/>
      <c r="O1653" s="25"/>
      <c r="P1653" s="26"/>
      <c r="Q1653" s="20"/>
      <c r="R1653" s="20"/>
      <c r="S1653" s="20"/>
      <c r="T1653" s="20"/>
      <c r="U1653" s="20"/>
      <c r="V1653" s="20"/>
    </row>
    <row r="1654" ht="12.75" customHeight="1">
      <c r="A1654" s="18"/>
      <c r="B1654" s="18"/>
      <c r="C1654" s="39"/>
      <c r="D1654" s="21"/>
      <c r="E1654" s="20"/>
      <c r="F1654" s="20"/>
      <c r="G1654" s="20"/>
      <c r="H1654" s="20"/>
      <c r="I1654" s="20"/>
      <c r="J1654" s="21"/>
      <c r="K1654" s="21"/>
      <c r="L1654" s="22"/>
      <c r="M1654" s="36"/>
      <c r="N1654" s="26"/>
      <c r="O1654" s="25"/>
      <c r="P1654" s="26"/>
      <c r="Q1654" s="20"/>
      <c r="R1654" s="20"/>
      <c r="S1654" s="20"/>
      <c r="T1654" s="20"/>
      <c r="U1654" s="20"/>
      <c r="V1654" s="20"/>
    </row>
    <row r="1655" ht="12.75" customHeight="1">
      <c r="A1655" s="18"/>
      <c r="B1655" s="18"/>
      <c r="C1655" s="39"/>
      <c r="D1655" s="21"/>
      <c r="E1655" s="20"/>
      <c r="F1655" s="20"/>
      <c r="G1655" s="20"/>
      <c r="H1655" s="20"/>
      <c r="I1655" s="20"/>
      <c r="J1655" s="21"/>
      <c r="K1655" s="21"/>
      <c r="L1655" s="22"/>
      <c r="M1655" s="36"/>
      <c r="N1655" s="26"/>
      <c r="O1655" s="25"/>
      <c r="P1655" s="26"/>
      <c r="Q1655" s="20"/>
      <c r="R1655" s="20"/>
      <c r="S1655" s="20"/>
      <c r="T1655" s="20"/>
      <c r="U1655" s="20"/>
      <c r="V1655" s="20"/>
    </row>
    <row r="1656" ht="12.75" customHeight="1">
      <c r="A1656" s="18"/>
      <c r="B1656" s="18"/>
      <c r="C1656" s="39"/>
      <c r="D1656" s="21"/>
      <c r="E1656" s="20"/>
      <c r="F1656" s="20"/>
      <c r="G1656" s="20"/>
      <c r="H1656" s="20"/>
      <c r="I1656" s="20"/>
      <c r="J1656" s="21"/>
      <c r="K1656" s="21"/>
      <c r="L1656" s="22"/>
      <c r="M1656" s="36"/>
      <c r="N1656" s="26"/>
      <c r="O1656" s="25"/>
      <c r="P1656" s="26"/>
      <c r="Q1656" s="20"/>
      <c r="R1656" s="20"/>
      <c r="S1656" s="20"/>
      <c r="T1656" s="20"/>
      <c r="U1656" s="20"/>
      <c r="V1656" s="20"/>
    </row>
    <row r="1657" ht="12.75" customHeight="1">
      <c r="A1657" s="18"/>
      <c r="B1657" s="18"/>
      <c r="C1657" s="39"/>
      <c r="D1657" s="21"/>
      <c r="E1657" s="20"/>
      <c r="F1657" s="20"/>
      <c r="G1657" s="20"/>
      <c r="H1657" s="20"/>
      <c r="I1657" s="20"/>
      <c r="J1657" s="21"/>
      <c r="K1657" s="21"/>
      <c r="L1657" s="22"/>
      <c r="M1657" s="36"/>
      <c r="N1657" s="26"/>
      <c r="O1657" s="25"/>
      <c r="P1657" s="26"/>
      <c r="Q1657" s="20"/>
      <c r="R1657" s="20"/>
      <c r="S1657" s="20"/>
      <c r="T1657" s="20"/>
      <c r="U1657" s="20"/>
      <c r="V1657" s="20"/>
    </row>
    <row r="1658" ht="12.75" customHeight="1">
      <c r="A1658" s="18"/>
      <c r="B1658" s="18"/>
      <c r="C1658" s="39"/>
      <c r="D1658" s="21"/>
      <c r="E1658" s="20"/>
      <c r="F1658" s="20"/>
      <c r="G1658" s="20"/>
      <c r="H1658" s="20"/>
      <c r="I1658" s="20"/>
      <c r="J1658" s="21"/>
      <c r="K1658" s="21"/>
      <c r="L1658" s="22"/>
      <c r="M1658" s="36"/>
      <c r="N1658" s="26"/>
      <c r="O1658" s="25"/>
      <c r="P1658" s="26"/>
      <c r="Q1658" s="20"/>
      <c r="R1658" s="20"/>
      <c r="S1658" s="20"/>
      <c r="T1658" s="20"/>
      <c r="U1658" s="20"/>
      <c r="V1658" s="20"/>
    </row>
    <row r="1659" ht="12.75" customHeight="1">
      <c r="A1659" s="18"/>
      <c r="B1659" s="18"/>
      <c r="C1659" s="39"/>
      <c r="D1659" s="21"/>
      <c r="E1659" s="20"/>
      <c r="F1659" s="20"/>
      <c r="G1659" s="20"/>
      <c r="H1659" s="20"/>
      <c r="I1659" s="20"/>
      <c r="J1659" s="21"/>
      <c r="K1659" s="21"/>
      <c r="L1659" s="22"/>
      <c r="M1659" s="36"/>
      <c r="N1659" s="26"/>
      <c r="O1659" s="25"/>
      <c r="P1659" s="26"/>
      <c r="Q1659" s="20"/>
      <c r="R1659" s="20"/>
      <c r="S1659" s="20"/>
      <c r="T1659" s="20"/>
      <c r="U1659" s="20"/>
      <c r="V1659" s="20"/>
    </row>
    <row r="1660" ht="12.75" customHeight="1">
      <c r="A1660" s="18"/>
      <c r="B1660" s="18"/>
      <c r="C1660" s="39"/>
      <c r="D1660" s="21"/>
      <c r="E1660" s="20"/>
      <c r="F1660" s="20"/>
      <c r="G1660" s="20"/>
      <c r="H1660" s="20"/>
      <c r="I1660" s="20"/>
      <c r="J1660" s="21"/>
      <c r="K1660" s="21"/>
      <c r="L1660" s="22"/>
      <c r="M1660" s="36"/>
      <c r="N1660" s="26"/>
      <c r="O1660" s="25"/>
      <c r="P1660" s="26"/>
      <c r="Q1660" s="20"/>
      <c r="R1660" s="20"/>
      <c r="S1660" s="20"/>
      <c r="T1660" s="20"/>
      <c r="U1660" s="20"/>
      <c r="V1660" s="20"/>
    </row>
    <row r="1661" ht="12.75" customHeight="1">
      <c r="A1661" s="18"/>
      <c r="B1661" s="18"/>
      <c r="C1661" s="39"/>
      <c r="D1661" s="21"/>
      <c r="E1661" s="20"/>
      <c r="F1661" s="20"/>
      <c r="G1661" s="20"/>
      <c r="H1661" s="20"/>
      <c r="I1661" s="20"/>
      <c r="J1661" s="21"/>
      <c r="K1661" s="21"/>
      <c r="L1661" s="22"/>
      <c r="M1661" s="36"/>
      <c r="N1661" s="26"/>
      <c r="O1661" s="25"/>
      <c r="P1661" s="26"/>
      <c r="Q1661" s="20"/>
      <c r="R1661" s="20"/>
      <c r="S1661" s="20"/>
      <c r="T1661" s="20"/>
      <c r="U1661" s="20"/>
      <c r="V1661" s="20"/>
    </row>
    <row r="1662" ht="12.75" customHeight="1">
      <c r="A1662" s="18"/>
      <c r="B1662" s="18"/>
      <c r="C1662" s="39"/>
      <c r="D1662" s="21"/>
      <c r="E1662" s="20"/>
      <c r="F1662" s="20"/>
      <c r="G1662" s="20"/>
      <c r="H1662" s="20"/>
      <c r="I1662" s="20"/>
      <c r="J1662" s="21"/>
      <c r="K1662" s="21"/>
      <c r="L1662" s="22"/>
      <c r="M1662" s="36"/>
      <c r="N1662" s="26"/>
      <c r="O1662" s="25"/>
      <c r="P1662" s="26"/>
      <c r="Q1662" s="20"/>
      <c r="R1662" s="20"/>
      <c r="S1662" s="20"/>
      <c r="T1662" s="20"/>
      <c r="U1662" s="20"/>
      <c r="V1662" s="20"/>
    </row>
    <row r="1663" ht="12.75" customHeight="1">
      <c r="A1663" s="18"/>
      <c r="B1663" s="18"/>
      <c r="C1663" s="39"/>
      <c r="D1663" s="21"/>
      <c r="E1663" s="20"/>
      <c r="F1663" s="20"/>
      <c r="G1663" s="20"/>
      <c r="H1663" s="20"/>
      <c r="I1663" s="20"/>
      <c r="J1663" s="21"/>
      <c r="K1663" s="21"/>
      <c r="L1663" s="22"/>
      <c r="M1663" s="36"/>
      <c r="N1663" s="26"/>
      <c r="O1663" s="25"/>
      <c r="P1663" s="26"/>
      <c r="Q1663" s="20"/>
      <c r="R1663" s="20"/>
      <c r="S1663" s="20"/>
      <c r="T1663" s="20"/>
      <c r="U1663" s="20"/>
      <c r="V1663" s="20"/>
    </row>
    <row r="1664" ht="12.75" customHeight="1">
      <c r="A1664" s="18"/>
      <c r="B1664" s="18"/>
      <c r="C1664" s="39"/>
      <c r="D1664" s="21"/>
      <c r="E1664" s="20"/>
      <c r="F1664" s="20"/>
      <c r="G1664" s="20"/>
      <c r="H1664" s="20"/>
      <c r="I1664" s="20"/>
      <c r="J1664" s="21"/>
      <c r="K1664" s="21"/>
      <c r="L1664" s="22"/>
      <c r="M1664" s="36"/>
      <c r="N1664" s="26"/>
      <c r="O1664" s="25"/>
      <c r="P1664" s="26"/>
      <c r="Q1664" s="20"/>
      <c r="R1664" s="20"/>
      <c r="S1664" s="20"/>
      <c r="T1664" s="20"/>
      <c r="U1664" s="20"/>
      <c r="V1664" s="20"/>
    </row>
    <row r="1665" ht="12.75" customHeight="1">
      <c r="A1665" s="18"/>
      <c r="B1665" s="18"/>
      <c r="C1665" s="39"/>
      <c r="D1665" s="21"/>
      <c r="E1665" s="20"/>
      <c r="F1665" s="20"/>
      <c r="G1665" s="20"/>
      <c r="H1665" s="20"/>
      <c r="I1665" s="20"/>
      <c r="J1665" s="21"/>
      <c r="K1665" s="21"/>
      <c r="L1665" s="22"/>
      <c r="M1665" s="36"/>
      <c r="N1665" s="26"/>
      <c r="O1665" s="25"/>
      <c r="P1665" s="26"/>
      <c r="Q1665" s="20"/>
      <c r="R1665" s="20"/>
      <c r="S1665" s="20"/>
      <c r="T1665" s="20"/>
      <c r="U1665" s="20"/>
      <c r="V1665" s="20"/>
    </row>
    <row r="1666" ht="12.75" customHeight="1">
      <c r="A1666" s="18"/>
      <c r="B1666" s="18"/>
      <c r="C1666" s="39"/>
      <c r="D1666" s="21"/>
      <c r="E1666" s="20"/>
      <c r="F1666" s="20"/>
      <c r="G1666" s="20"/>
      <c r="H1666" s="20"/>
      <c r="I1666" s="20"/>
      <c r="J1666" s="21"/>
      <c r="K1666" s="21"/>
      <c r="L1666" s="22"/>
      <c r="M1666" s="36"/>
      <c r="N1666" s="26"/>
      <c r="O1666" s="25"/>
      <c r="P1666" s="26"/>
      <c r="Q1666" s="20"/>
      <c r="R1666" s="20"/>
      <c r="S1666" s="20"/>
      <c r="T1666" s="20"/>
      <c r="U1666" s="20"/>
      <c r="V1666" s="20"/>
    </row>
    <row r="1667" ht="12.75" customHeight="1">
      <c r="A1667" s="18"/>
      <c r="B1667" s="18"/>
      <c r="C1667" s="39"/>
      <c r="D1667" s="21"/>
      <c r="E1667" s="20"/>
      <c r="F1667" s="20"/>
      <c r="G1667" s="20"/>
      <c r="H1667" s="20"/>
      <c r="I1667" s="20"/>
      <c r="J1667" s="21"/>
      <c r="K1667" s="21"/>
      <c r="L1667" s="22"/>
      <c r="M1667" s="36"/>
      <c r="N1667" s="26"/>
      <c r="O1667" s="25"/>
      <c r="P1667" s="26"/>
      <c r="Q1667" s="20"/>
      <c r="R1667" s="20"/>
      <c r="S1667" s="20"/>
      <c r="T1667" s="20"/>
      <c r="U1667" s="20"/>
      <c r="V1667" s="20"/>
    </row>
    <row r="1668" ht="12.75" customHeight="1">
      <c r="A1668" s="18"/>
      <c r="B1668" s="18"/>
      <c r="C1668" s="39"/>
      <c r="D1668" s="21"/>
      <c r="E1668" s="20"/>
      <c r="F1668" s="20"/>
      <c r="G1668" s="20"/>
      <c r="H1668" s="20"/>
      <c r="I1668" s="20"/>
      <c r="J1668" s="21"/>
      <c r="K1668" s="21"/>
      <c r="L1668" s="22"/>
      <c r="M1668" s="36"/>
      <c r="N1668" s="26"/>
      <c r="O1668" s="25"/>
      <c r="P1668" s="26"/>
      <c r="Q1668" s="20"/>
      <c r="R1668" s="20"/>
      <c r="S1668" s="20"/>
      <c r="T1668" s="20"/>
      <c r="U1668" s="20"/>
      <c r="V1668" s="20"/>
    </row>
    <row r="1669" ht="12.75" customHeight="1">
      <c r="A1669" s="18"/>
      <c r="B1669" s="18"/>
      <c r="C1669" s="39"/>
      <c r="D1669" s="21"/>
      <c r="E1669" s="20"/>
      <c r="F1669" s="20"/>
      <c r="G1669" s="20"/>
      <c r="H1669" s="20"/>
      <c r="I1669" s="20"/>
      <c r="J1669" s="21"/>
      <c r="K1669" s="21"/>
      <c r="L1669" s="22"/>
      <c r="M1669" s="36"/>
      <c r="N1669" s="26"/>
      <c r="O1669" s="25"/>
      <c r="P1669" s="26"/>
      <c r="Q1669" s="20"/>
      <c r="R1669" s="20"/>
      <c r="S1669" s="20"/>
      <c r="T1669" s="20"/>
      <c r="U1669" s="20"/>
      <c r="V1669" s="20"/>
    </row>
    <row r="1670" ht="12.75" customHeight="1">
      <c r="A1670" s="18"/>
      <c r="B1670" s="18"/>
      <c r="C1670" s="39"/>
      <c r="D1670" s="21"/>
      <c r="E1670" s="20"/>
      <c r="F1670" s="20"/>
      <c r="G1670" s="20"/>
      <c r="H1670" s="20"/>
      <c r="I1670" s="20"/>
      <c r="J1670" s="21"/>
      <c r="K1670" s="21"/>
      <c r="L1670" s="22"/>
      <c r="M1670" s="36"/>
      <c r="N1670" s="26"/>
      <c r="O1670" s="25"/>
      <c r="P1670" s="26"/>
      <c r="Q1670" s="20"/>
      <c r="R1670" s="20"/>
      <c r="S1670" s="20"/>
      <c r="T1670" s="20"/>
      <c r="U1670" s="20"/>
      <c r="V1670" s="20"/>
    </row>
    <row r="1671" ht="12.75" customHeight="1">
      <c r="A1671" s="18"/>
      <c r="B1671" s="18"/>
      <c r="C1671" s="39"/>
      <c r="D1671" s="21"/>
      <c r="E1671" s="20"/>
      <c r="F1671" s="20"/>
      <c r="G1671" s="20"/>
      <c r="H1671" s="20"/>
      <c r="I1671" s="20"/>
      <c r="J1671" s="21"/>
      <c r="K1671" s="21"/>
      <c r="L1671" s="22"/>
      <c r="M1671" s="36"/>
      <c r="N1671" s="26"/>
      <c r="O1671" s="25"/>
      <c r="P1671" s="26"/>
      <c r="Q1671" s="20"/>
      <c r="R1671" s="20"/>
      <c r="S1671" s="20"/>
      <c r="T1671" s="20"/>
      <c r="U1671" s="20"/>
      <c r="V1671" s="20"/>
    </row>
    <row r="1672" ht="12.75" customHeight="1">
      <c r="A1672" s="18"/>
      <c r="B1672" s="18"/>
      <c r="C1672" s="39"/>
      <c r="D1672" s="21"/>
      <c r="E1672" s="20"/>
      <c r="F1672" s="20"/>
      <c r="G1672" s="20"/>
      <c r="H1672" s="20"/>
      <c r="I1672" s="20"/>
      <c r="J1672" s="21"/>
      <c r="K1672" s="21"/>
      <c r="L1672" s="22"/>
      <c r="M1672" s="36"/>
      <c r="N1672" s="26"/>
      <c r="O1672" s="25"/>
      <c r="P1672" s="26"/>
      <c r="Q1672" s="20"/>
      <c r="R1672" s="20"/>
      <c r="S1672" s="20"/>
      <c r="T1672" s="20"/>
      <c r="U1672" s="20"/>
      <c r="V1672" s="20"/>
    </row>
    <row r="1673" ht="12.75" customHeight="1">
      <c r="A1673" s="18"/>
      <c r="B1673" s="18"/>
      <c r="C1673" s="39"/>
      <c r="D1673" s="21"/>
      <c r="E1673" s="20"/>
      <c r="F1673" s="20"/>
      <c r="G1673" s="20"/>
      <c r="H1673" s="20"/>
      <c r="I1673" s="20"/>
      <c r="J1673" s="21"/>
      <c r="K1673" s="21"/>
      <c r="L1673" s="22"/>
      <c r="M1673" s="36"/>
      <c r="N1673" s="26"/>
      <c r="O1673" s="25"/>
      <c r="P1673" s="26"/>
      <c r="Q1673" s="20"/>
      <c r="R1673" s="20"/>
      <c r="S1673" s="20"/>
      <c r="T1673" s="20"/>
      <c r="U1673" s="20"/>
      <c r="V1673" s="20"/>
    </row>
    <row r="1674" ht="12.75" customHeight="1">
      <c r="A1674" s="18"/>
      <c r="B1674" s="18"/>
      <c r="C1674" s="39"/>
      <c r="D1674" s="21"/>
      <c r="E1674" s="20"/>
      <c r="F1674" s="20"/>
      <c r="G1674" s="20"/>
      <c r="H1674" s="20"/>
      <c r="I1674" s="20"/>
      <c r="J1674" s="21"/>
      <c r="K1674" s="21"/>
      <c r="L1674" s="22"/>
      <c r="M1674" s="36"/>
      <c r="N1674" s="26"/>
      <c r="O1674" s="25"/>
      <c r="P1674" s="26"/>
      <c r="Q1674" s="20"/>
      <c r="R1674" s="20"/>
      <c r="S1674" s="20"/>
      <c r="T1674" s="20"/>
      <c r="U1674" s="20"/>
      <c r="V1674" s="20"/>
    </row>
    <row r="1675" ht="12.75" customHeight="1">
      <c r="A1675" s="18"/>
      <c r="B1675" s="18"/>
      <c r="C1675" s="39"/>
      <c r="D1675" s="21"/>
      <c r="E1675" s="20"/>
      <c r="F1675" s="20"/>
      <c r="G1675" s="20"/>
      <c r="H1675" s="20"/>
      <c r="I1675" s="20"/>
      <c r="J1675" s="21"/>
      <c r="K1675" s="21"/>
      <c r="L1675" s="22"/>
      <c r="M1675" s="36"/>
      <c r="N1675" s="26"/>
      <c r="O1675" s="25"/>
      <c r="P1675" s="26"/>
      <c r="Q1675" s="20"/>
      <c r="R1675" s="20"/>
      <c r="S1675" s="20"/>
      <c r="T1675" s="20"/>
      <c r="U1675" s="20"/>
      <c r="V1675" s="20"/>
    </row>
    <row r="1676" ht="12.75" customHeight="1">
      <c r="A1676" s="18"/>
      <c r="B1676" s="18"/>
      <c r="C1676" s="39"/>
      <c r="D1676" s="21"/>
      <c r="E1676" s="20"/>
      <c r="F1676" s="20"/>
      <c r="G1676" s="20"/>
      <c r="H1676" s="20"/>
      <c r="I1676" s="20"/>
      <c r="J1676" s="21"/>
      <c r="K1676" s="21"/>
      <c r="L1676" s="22"/>
      <c r="M1676" s="36"/>
      <c r="N1676" s="26"/>
      <c r="O1676" s="25"/>
      <c r="P1676" s="26"/>
      <c r="Q1676" s="20"/>
      <c r="R1676" s="20"/>
      <c r="S1676" s="20"/>
      <c r="T1676" s="20"/>
      <c r="U1676" s="20"/>
      <c r="V1676" s="20"/>
    </row>
    <row r="1677" ht="12.75" customHeight="1">
      <c r="A1677" s="18"/>
      <c r="B1677" s="18"/>
      <c r="C1677" s="39"/>
      <c r="D1677" s="21"/>
      <c r="E1677" s="20"/>
      <c r="F1677" s="20"/>
      <c r="G1677" s="20"/>
      <c r="H1677" s="20"/>
      <c r="I1677" s="20"/>
      <c r="J1677" s="21"/>
      <c r="K1677" s="21"/>
      <c r="L1677" s="22"/>
      <c r="M1677" s="36"/>
      <c r="N1677" s="26"/>
      <c r="O1677" s="25"/>
      <c r="P1677" s="26"/>
      <c r="Q1677" s="20"/>
      <c r="R1677" s="20"/>
      <c r="S1677" s="20"/>
      <c r="T1677" s="20"/>
      <c r="U1677" s="20"/>
      <c r="V1677" s="20"/>
    </row>
    <row r="1678" ht="12.75" customHeight="1">
      <c r="A1678" s="18"/>
      <c r="B1678" s="18"/>
      <c r="C1678" s="39"/>
      <c r="D1678" s="21"/>
      <c r="E1678" s="20"/>
      <c r="F1678" s="20"/>
      <c r="G1678" s="20"/>
      <c r="H1678" s="20"/>
      <c r="I1678" s="20"/>
      <c r="J1678" s="21"/>
      <c r="K1678" s="21"/>
      <c r="L1678" s="22"/>
      <c r="M1678" s="36"/>
      <c r="N1678" s="26"/>
      <c r="O1678" s="25"/>
      <c r="P1678" s="26"/>
      <c r="Q1678" s="20"/>
      <c r="R1678" s="20"/>
      <c r="S1678" s="20"/>
      <c r="T1678" s="20"/>
      <c r="U1678" s="20"/>
      <c r="V1678" s="20"/>
    </row>
    <row r="1679" ht="12.75" customHeight="1">
      <c r="A1679" s="18"/>
      <c r="B1679" s="18"/>
      <c r="C1679" s="39"/>
      <c r="D1679" s="21"/>
      <c r="E1679" s="20"/>
      <c r="F1679" s="20"/>
      <c r="G1679" s="20"/>
      <c r="H1679" s="20"/>
      <c r="I1679" s="20"/>
      <c r="J1679" s="21"/>
      <c r="K1679" s="21"/>
      <c r="L1679" s="22"/>
      <c r="M1679" s="36"/>
      <c r="N1679" s="26"/>
      <c r="O1679" s="25"/>
      <c r="P1679" s="26"/>
      <c r="Q1679" s="20"/>
      <c r="R1679" s="20"/>
      <c r="S1679" s="20"/>
      <c r="T1679" s="20"/>
      <c r="U1679" s="20"/>
      <c r="V1679" s="20"/>
    </row>
    <row r="1680" ht="12.75" customHeight="1">
      <c r="A1680" s="18"/>
      <c r="B1680" s="18"/>
      <c r="C1680" s="39"/>
      <c r="D1680" s="21"/>
      <c r="E1680" s="20"/>
      <c r="F1680" s="20"/>
      <c r="G1680" s="20"/>
      <c r="H1680" s="20"/>
      <c r="I1680" s="20"/>
      <c r="J1680" s="21"/>
      <c r="K1680" s="21"/>
      <c r="L1680" s="22"/>
      <c r="M1680" s="36"/>
      <c r="N1680" s="26"/>
      <c r="O1680" s="25"/>
      <c r="P1680" s="26"/>
      <c r="Q1680" s="20"/>
      <c r="R1680" s="20"/>
      <c r="S1680" s="20"/>
      <c r="T1680" s="20"/>
      <c r="U1680" s="20"/>
      <c r="V1680" s="20"/>
    </row>
    <row r="1681" ht="12.75" customHeight="1">
      <c r="A1681" s="18"/>
      <c r="B1681" s="18"/>
      <c r="C1681" s="39"/>
      <c r="D1681" s="21"/>
      <c r="E1681" s="20"/>
      <c r="F1681" s="20"/>
      <c r="G1681" s="20"/>
      <c r="H1681" s="20"/>
      <c r="I1681" s="20"/>
      <c r="J1681" s="21"/>
      <c r="K1681" s="21"/>
      <c r="L1681" s="22"/>
      <c r="M1681" s="36"/>
      <c r="N1681" s="26"/>
      <c r="O1681" s="25"/>
      <c r="P1681" s="26"/>
      <c r="Q1681" s="20"/>
      <c r="R1681" s="20"/>
      <c r="S1681" s="20"/>
      <c r="T1681" s="20"/>
      <c r="U1681" s="20"/>
      <c r="V1681" s="20"/>
    </row>
    <row r="1682" ht="12.75" customHeight="1">
      <c r="A1682" s="18"/>
      <c r="B1682" s="18"/>
      <c r="C1682" s="39"/>
      <c r="D1682" s="21"/>
      <c r="E1682" s="20"/>
      <c r="F1682" s="20"/>
      <c r="G1682" s="20"/>
      <c r="H1682" s="20"/>
      <c r="I1682" s="20"/>
      <c r="J1682" s="21"/>
      <c r="K1682" s="21"/>
      <c r="L1682" s="22"/>
      <c r="M1682" s="36"/>
      <c r="N1682" s="26"/>
      <c r="O1682" s="25"/>
      <c r="P1682" s="26"/>
      <c r="Q1682" s="20"/>
      <c r="R1682" s="20"/>
      <c r="S1682" s="20"/>
      <c r="T1682" s="20"/>
      <c r="U1682" s="20"/>
      <c r="V1682" s="20"/>
    </row>
    <row r="1683" ht="12.75" customHeight="1">
      <c r="A1683" s="18"/>
      <c r="B1683" s="18"/>
      <c r="C1683" s="39"/>
      <c r="D1683" s="21"/>
      <c r="E1683" s="20"/>
      <c r="F1683" s="20"/>
      <c r="G1683" s="20"/>
      <c r="H1683" s="20"/>
      <c r="I1683" s="20"/>
      <c r="J1683" s="21"/>
      <c r="K1683" s="21"/>
      <c r="L1683" s="22"/>
      <c r="M1683" s="36"/>
      <c r="N1683" s="26"/>
      <c r="O1683" s="25"/>
      <c r="P1683" s="26"/>
      <c r="Q1683" s="20"/>
      <c r="R1683" s="20"/>
      <c r="S1683" s="20"/>
      <c r="T1683" s="20"/>
      <c r="U1683" s="20"/>
      <c r="V1683" s="20"/>
    </row>
    <row r="1684" ht="12.75" customHeight="1">
      <c r="A1684" s="18"/>
      <c r="B1684" s="18"/>
      <c r="C1684" s="39"/>
      <c r="D1684" s="21"/>
      <c r="E1684" s="20"/>
      <c r="F1684" s="20"/>
      <c r="G1684" s="20"/>
      <c r="H1684" s="20"/>
      <c r="I1684" s="20"/>
      <c r="J1684" s="21"/>
      <c r="K1684" s="21"/>
      <c r="L1684" s="22"/>
      <c r="M1684" s="36"/>
      <c r="N1684" s="26"/>
      <c r="O1684" s="25"/>
      <c r="P1684" s="26"/>
      <c r="Q1684" s="20"/>
      <c r="R1684" s="20"/>
      <c r="S1684" s="20"/>
      <c r="T1684" s="20"/>
      <c r="U1684" s="20"/>
      <c r="V1684" s="20"/>
    </row>
    <row r="1685" ht="12.75" customHeight="1">
      <c r="A1685" s="18"/>
      <c r="B1685" s="18"/>
      <c r="C1685" s="39"/>
      <c r="D1685" s="21"/>
      <c r="E1685" s="20"/>
      <c r="F1685" s="20"/>
      <c r="G1685" s="20"/>
      <c r="H1685" s="20"/>
      <c r="I1685" s="20"/>
      <c r="J1685" s="21"/>
      <c r="K1685" s="21"/>
      <c r="L1685" s="22"/>
      <c r="M1685" s="36"/>
      <c r="N1685" s="26"/>
      <c r="O1685" s="25"/>
      <c r="P1685" s="26"/>
      <c r="Q1685" s="20"/>
      <c r="R1685" s="20"/>
      <c r="S1685" s="20"/>
      <c r="T1685" s="20"/>
      <c r="U1685" s="20"/>
      <c r="V1685" s="20"/>
    </row>
    <row r="1686" ht="12.75" customHeight="1">
      <c r="A1686" s="18"/>
      <c r="B1686" s="18"/>
      <c r="C1686" s="39"/>
      <c r="D1686" s="21"/>
      <c r="E1686" s="20"/>
      <c r="F1686" s="20"/>
      <c r="G1686" s="20"/>
      <c r="H1686" s="20"/>
      <c r="I1686" s="20"/>
      <c r="J1686" s="21"/>
      <c r="K1686" s="21"/>
      <c r="L1686" s="22"/>
      <c r="M1686" s="36"/>
      <c r="N1686" s="26"/>
      <c r="O1686" s="25"/>
      <c r="P1686" s="26"/>
      <c r="Q1686" s="20"/>
      <c r="R1686" s="20"/>
      <c r="S1686" s="20"/>
      <c r="T1686" s="20"/>
      <c r="U1686" s="20"/>
      <c r="V1686" s="20"/>
    </row>
    <row r="1687" ht="12.75" customHeight="1">
      <c r="A1687" s="18"/>
      <c r="B1687" s="18"/>
      <c r="C1687" s="39"/>
      <c r="D1687" s="21"/>
      <c r="E1687" s="20"/>
      <c r="F1687" s="20"/>
      <c r="G1687" s="20"/>
      <c r="H1687" s="20"/>
      <c r="I1687" s="20"/>
      <c r="J1687" s="21"/>
      <c r="K1687" s="21"/>
      <c r="L1687" s="22"/>
      <c r="M1687" s="36"/>
      <c r="N1687" s="26"/>
      <c r="O1687" s="25"/>
      <c r="P1687" s="26"/>
      <c r="Q1687" s="20"/>
      <c r="R1687" s="20"/>
      <c r="S1687" s="20"/>
      <c r="T1687" s="20"/>
      <c r="U1687" s="20"/>
      <c r="V1687" s="20"/>
    </row>
    <row r="1688" ht="12.75" customHeight="1">
      <c r="A1688" s="18"/>
      <c r="B1688" s="18"/>
      <c r="C1688" s="39"/>
      <c r="D1688" s="21"/>
      <c r="E1688" s="20"/>
      <c r="F1688" s="20"/>
      <c r="G1688" s="20"/>
      <c r="H1688" s="20"/>
      <c r="I1688" s="20"/>
      <c r="J1688" s="21"/>
      <c r="K1688" s="21"/>
      <c r="L1688" s="22"/>
      <c r="M1688" s="36"/>
      <c r="N1688" s="26"/>
      <c r="O1688" s="25"/>
      <c r="P1688" s="26"/>
      <c r="Q1688" s="20"/>
      <c r="R1688" s="20"/>
      <c r="S1688" s="20"/>
      <c r="T1688" s="20"/>
      <c r="U1688" s="20"/>
      <c r="V1688" s="20"/>
    </row>
    <row r="1689" ht="12.75" customHeight="1">
      <c r="A1689" s="18"/>
      <c r="B1689" s="18"/>
      <c r="C1689" s="39"/>
      <c r="D1689" s="21"/>
      <c r="E1689" s="20"/>
      <c r="F1689" s="20"/>
      <c r="G1689" s="20"/>
      <c r="H1689" s="20"/>
      <c r="I1689" s="20"/>
      <c r="J1689" s="21"/>
      <c r="K1689" s="21"/>
      <c r="L1689" s="22"/>
      <c r="M1689" s="36"/>
      <c r="N1689" s="26"/>
      <c r="O1689" s="25"/>
      <c r="P1689" s="26"/>
      <c r="Q1689" s="20"/>
      <c r="R1689" s="20"/>
      <c r="S1689" s="20"/>
      <c r="T1689" s="20"/>
      <c r="U1689" s="20"/>
      <c r="V1689" s="20"/>
    </row>
    <row r="1690" ht="12.75" customHeight="1">
      <c r="A1690" s="18"/>
      <c r="B1690" s="18"/>
      <c r="C1690" s="39"/>
      <c r="D1690" s="21"/>
      <c r="E1690" s="20"/>
      <c r="F1690" s="20"/>
      <c r="G1690" s="20"/>
      <c r="H1690" s="20"/>
      <c r="I1690" s="20"/>
      <c r="J1690" s="21"/>
      <c r="K1690" s="21"/>
      <c r="L1690" s="22"/>
      <c r="M1690" s="36"/>
      <c r="N1690" s="26"/>
      <c r="O1690" s="25"/>
      <c r="P1690" s="26"/>
      <c r="Q1690" s="20"/>
      <c r="R1690" s="20"/>
      <c r="S1690" s="20"/>
      <c r="T1690" s="20"/>
      <c r="U1690" s="20"/>
      <c r="V1690" s="20"/>
    </row>
    <row r="1691" ht="12.75" customHeight="1">
      <c r="A1691" s="18"/>
      <c r="B1691" s="18"/>
      <c r="C1691" s="39"/>
      <c r="D1691" s="21"/>
      <c r="E1691" s="20"/>
      <c r="F1691" s="20"/>
      <c r="G1691" s="20"/>
      <c r="H1691" s="20"/>
      <c r="I1691" s="20"/>
      <c r="J1691" s="21"/>
      <c r="K1691" s="21"/>
      <c r="L1691" s="22"/>
      <c r="M1691" s="36"/>
      <c r="N1691" s="26"/>
      <c r="O1691" s="25"/>
      <c r="P1691" s="26"/>
      <c r="Q1691" s="20"/>
      <c r="R1691" s="20"/>
      <c r="S1691" s="20"/>
      <c r="T1691" s="20"/>
      <c r="U1691" s="20"/>
      <c r="V1691" s="20"/>
    </row>
    <row r="1692" ht="12.75" customHeight="1">
      <c r="A1692" s="18"/>
      <c r="B1692" s="18"/>
      <c r="C1692" s="39"/>
      <c r="D1692" s="21"/>
      <c r="E1692" s="20"/>
      <c r="F1692" s="20"/>
      <c r="G1692" s="20"/>
      <c r="H1692" s="20"/>
      <c r="I1692" s="20"/>
      <c r="J1692" s="21"/>
      <c r="K1692" s="21"/>
      <c r="L1692" s="22"/>
      <c r="M1692" s="36"/>
      <c r="N1692" s="26"/>
      <c r="O1692" s="25"/>
      <c r="P1692" s="26"/>
      <c r="Q1692" s="20"/>
      <c r="R1692" s="20"/>
      <c r="S1692" s="20"/>
      <c r="T1692" s="20"/>
      <c r="U1692" s="20"/>
      <c r="V1692" s="20"/>
    </row>
    <row r="1693" ht="12.75" customHeight="1">
      <c r="A1693" s="18"/>
      <c r="B1693" s="18"/>
      <c r="C1693" s="39"/>
      <c r="D1693" s="21"/>
      <c r="E1693" s="20"/>
      <c r="F1693" s="20"/>
      <c r="G1693" s="20"/>
      <c r="H1693" s="20"/>
      <c r="I1693" s="20"/>
      <c r="J1693" s="21"/>
      <c r="K1693" s="21"/>
      <c r="L1693" s="22"/>
      <c r="M1693" s="36"/>
      <c r="N1693" s="26"/>
      <c r="O1693" s="25"/>
      <c r="P1693" s="26"/>
      <c r="Q1693" s="20"/>
      <c r="R1693" s="20"/>
      <c r="S1693" s="20"/>
      <c r="T1693" s="20"/>
      <c r="U1693" s="20"/>
      <c r="V1693" s="20"/>
    </row>
    <row r="1694" ht="12.75" customHeight="1">
      <c r="A1694" s="18"/>
      <c r="B1694" s="18"/>
      <c r="C1694" s="39"/>
      <c r="D1694" s="21"/>
      <c r="E1694" s="20"/>
      <c r="F1694" s="20"/>
      <c r="G1694" s="20"/>
      <c r="H1694" s="20"/>
      <c r="I1694" s="20"/>
      <c r="J1694" s="21"/>
      <c r="K1694" s="21"/>
      <c r="L1694" s="22"/>
      <c r="M1694" s="36"/>
      <c r="N1694" s="26"/>
      <c r="O1694" s="25"/>
      <c r="P1694" s="26"/>
      <c r="Q1694" s="20"/>
      <c r="R1694" s="20"/>
      <c r="S1694" s="20"/>
      <c r="T1694" s="20"/>
      <c r="U1694" s="20"/>
      <c r="V1694" s="20"/>
    </row>
    <row r="1695" ht="12.75" customHeight="1">
      <c r="A1695" s="18"/>
      <c r="B1695" s="18"/>
      <c r="C1695" s="39"/>
      <c r="D1695" s="21"/>
      <c r="E1695" s="20"/>
      <c r="F1695" s="20"/>
      <c r="G1695" s="20"/>
      <c r="H1695" s="20"/>
      <c r="I1695" s="20"/>
      <c r="J1695" s="21"/>
      <c r="K1695" s="21"/>
      <c r="L1695" s="22"/>
      <c r="M1695" s="36"/>
      <c r="N1695" s="26"/>
      <c r="O1695" s="25"/>
      <c r="P1695" s="26"/>
      <c r="Q1695" s="20"/>
      <c r="R1695" s="20"/>
      <c r="S1695" s="20"/>
      <c r="T1695" s="20"/>
      <c r="U1695" s="20"/>
      <c r="V1695" s="20"/>
    </row>
    <row r="1696" ht="12.75" customHeight="1">
      <c r="A1696" s="18"/>
      <c r="B1696" s="18"/>
      <c r="C1696" s="39"/>
      <c r="D1696" s="21"/>
      <c r="E1696" s="20"/>
      <c r="F1696" s="20"/>
      <c r="G1696" s="20"/>
      <c r="H1696" s="20"/>
      <c r="I1696" s="20"/>
      <c r="J1696" s="21"/>
      <c r="K1696" s="21"/>
      <c r="L1696" s="22"/>
      <c r="M1696" s="36"/>
      <c r="N1696" s="26"/>
      <c r="O1696" s="25"/>
      <c r="P1696" s="26"/>
      <c r="Q1696" s="20"/>
      <c r="R1696" s="20"/>
      <c r="S1696" s="20"/>
      <c r="T1696" s="20"/>
      <c r="U1696" s="20"/>
      <c r="V1696" s="20"/>
    </row>
    <row r="1697" ht="12.75" customHeight="1">
      <c r="A1697" s="18"/>
      <c r="B1697" s="18"/>
      <c r="C1697" s="39"/>
      <c r="D1697" s="21"/>
      <c r="E1697" s="20"/>
      <c r="F1697" s="20"/>
      <c r="G1697" s="20"/>
      <c r="H1697" s="20"/>
      <c r="I1697" s="20"/>
      <c r="J1697" s="21"/>
      <c r="K1697" s="21"/>
      <c r="L1697" s="22"/>
      <c r="M1697" s="36"/>
      <c r="N1697" s="26"/>
      <c r="O1697" s="25"/>
      <c r="P1697" s="26"/>
      <c r="Q1697" s="20"/>
      <c r="R1697" s="20"/>
      <c r="S1697" s="20"/>
      <c r="T1697" s="20"/>
      <c r="U1697" s="20"/>
      <c r="V1697" s="20"/>
    </row>
    <row r="1698" ht="12.75" customHeight="1">
      <c r="A1698" s="18"/>
      <c r="B1698" s="18"/>
      <c r="C1698" s="39"/>
      <c r="D1698" s="21"/>
      <c r="E1698" s="20"/>
      <c r="F1698" s="20"/>
      <c r="G1698" s="20"/>
      <c r="H1698" s="20"/>
      <c r="I1698" s="20"/>
      <c r="J1698" s="21"/>
      <c r="K1698" s="21"/>
      <c r="L1698" s="22"/>
      <c r="M1698" s="36"/>
      <c r="N1698" s="26"/>
      <c r="O1698" s="25"/>
      <c r="P1698" s="26"/>
      <c r="Q1698" s="20"/>
      <c r="R1698" s="20"/>
      <c r="S1698" s="20"/>
      <c r="T1698" s="20"/>
      <c r="U1698" s="20"/>
      <c r="V1698" s="20"/>
    </row>
    <row r="1699" ht="12.75" customHeight="1">
      <c r="A1699" s="18"/>
      <c r="B1699" s="18"/>
      <c r="C1699" s="39"/>
      <c r="D1699" s="21"/>
      <c r="E1699" s="20"/>
      <c r="F1699" s="20"/>
      <c r="G1699" s="20"/>
      <c r="H1699" s="20"/>
      <c r="I1699" s="20"/>
      <c r="J1699" s="21"/>
      <c r="K1699" s="21"/>
      <c r="L1699" s="22"/>
      <c r="M1699" s="36"/>
      <c r="N1699" s="26"/>
      <c r="O1699" s="25"/>
      <c r="P1699" s="26"/>
      <c r="Q1699" s="20"/>
      <c r="R1699" s="20"/>
      <c r="S1699" s="20"/>
      <c r="T1699" s="20"/>
      <c r="U1699" s="20"/>
      <c r="V1699" s="20"/>
    </row>
    <row r="1700" ht="12.75" customHeight="1">
      <c r="A1700" s="18"/>
      <c r="B1700" s="18"/>
      <c r="C1700" s="39"/>
      <c r="D1700" s="21"/>
      <c r="E1700" s="20"/>
      <c r="F1700" s="20"/>
      <c r="G1700" s="20"/>
      <c r="H1700" s="20"/>
      <c r="I1700" s="20"/>
      <c r="J1700" s="21"/>
      <c r="K1700" s="21"/>
      <c r="L1700" s="22"/>
      <c r="M1700" s="36"/>
      <c r="N1700" s="26"/>
      <c r="O1700" s="25"/>
      <c r="P1700" s="26"/>
      <c r="Q1700" s="20"/>
      <c r="R1700" s="20"/>
      <c r="S1700" s="20"/>
      <c r="T1700" s="20"/>
      <c r="U1700" s="20"/>
      <c r="V1700" s="20"/>
    </row>
    <row r="1701" ht="12.75" customHeight="1">
      <c r="A1701" s="18"/>
      <c r="B1701" s="18"/>
      <c r="C1701" s="39"/>
      <c r="D1701" s="21"/>
      <c r="E1701" s="20"/>
      <c r="F1701" s="20"/>
      <c r="G1701" s="20"/>
      <c r="H1701" s="20"/>
      <c r="I1701" s="20"/>
      <c r="J1701" s="21"/>
      <c r="K1701" s="21"/>
      <c r="L1701" s="22"/>
      <c r="M1701" s="36"/>
      <c r="N1701" s="26"/>
      <c r="O1701" s="25"/>
      <c r="P1701" s="26"/>
      <c r="Q1701" s="20"/>
      <c r="R1701" s="20"/>
      <c r="S1701" s="20"/>
      <c r="T1701" s="20"/>
      <c r="U1701" s="20"/>
      <c r="V1701" s="20"/>
    </row>
    <row r="1702" ht="12.75" customHeight="1">
      <c r="A1702" s="18"/>
      <c r="B1702" s="18"/>
      <c r="C1702" s="39"/>
      <c r="D1702" s="21"/>
      <c r="E1702" s="20"/>
      <c r="F1702" s="20"/>
      <c r="G1702" s="20"/>
      <c r="H1702" s="20"/>
      <c r="I1702" s="20"/>
      <c r="J1702" s="21"/>
      <c r="K1702" s="21"/>
      <c r="L1702" s="22"/>
      <c r="M1702" s="36"/>
      <c r="N1702" s="26"/>
      <c r="O1702" s="25"/>
      <c r="P1702" s="26"/>
      <c r="Q1702" s="20"/>
      <c r="R1702" s="20"/>
      <c r="S1702" s="20"/>
      <c r="T1702" s="20"/>
      <c r="U1702" s="20"/>
      <c r="V1702" s="20"/>
    </row>
    <row r="1703" ht="12.75" customHeight="1">
      <c r="A1703" s="18"/>
      <c r="B1703" s="18"/>
      <c r="C1703" s="39"/>
      <c r="D1703" s="21"/>
      <c r="E1703" s="20"/>
      <c r="F1703" s="20"/>
      <c r="G1703" s="20"/>
      <c r="H1703" s="20"/>
      <c r="I1703" s="20"/>
      <c r="J1703" s="21"/>
      <c r="K1703" s="21"/>
      <c r="L1703" s="22"/>
      <c r="M1703" s="36"/>
      <c r="N1703" s="26"/>
      <c r="O1703" s="25"/>
      <c r="P1703" s="26"/>
      <c r="Q1703" s="20"/>
      <c r="R1703" s="20"/>
      <c r="S1703" s="20"/>
      <c r="T1703" s="20"/>
      <c r="U1703" s="20"/>
      <c r="V1703" s="20"/>
    </row>
    <row r="1704" ht="12.75" customHeight="1">
      <c r="A1704" s="18"/>
      <c r="B1704" s="18"/>
      <c r="C1704" s="39"/>
      <c r="D1704" s="21"/>
      <c r="E1704" s="20"/>
      <c r="F1704" s="20"/>
      <c r="G1704" s="20"/>
      <c r="H1704" s="20"/>
      <c r="I1704" s="20"/>
      <c r="J1704" s="21"/>
      <c r="K1704" s="21"/>
      <c r="L1704" s="22"/>
      <c r="M1704" s="36"/>
      <c r="N1704" s="26"/>
      <c r="O1704" s="25"/>
      <c r="P1704" s="26"/>
      <c r="Q1704" s="20"/>
      <c r="R1704" s="20"/>
      <c r="S1704" s="20"/>
      <c r="T1704" s="20"/>
      <c r="U1704" s="20"/>
      <c r="V1704" s="20"/>
    </row>
    <row r="1705" ht="12.75" customHeight="1">
      <c r="A1705" s="18"/>
      <c r="B1705" s="18"/>
      <c r="C1705" s="39"/>
      <c r="D1705" s="21"/>
      <c r="E1705" s="20"/>
      <c r="F1705" s="20"/>
      <c r="G1705" s="20"/>
      <c r="H1705" s="20"/>
      <c r="I1705" s="20"/>
      <c r="J1705" s="21"/>
      <c r="K1705" s="21"/>
      <c r="L1705" s="22"/>
      <c r="M1705" s="36"/>
      <c r="N1705" s="26"/>
      <c r="O1705" s="25"/>
      <c r="P1705" s="26"/>
      <c r="Q1705" s="20"/>
      <c r="R1705" s="20"/>
      <c r="S1705" s="20"/>
      <c r="T1705" s="20"/>
      <c r="U1705" s="20"/>
      <c r="V1705" s="20"/>
    </row>
    <row r="1706" ht="12.75" customHeight="1">
      <c r="A1706" s="18"/>
      <c r="B1706" s="18"/>
      <c r="C1706" s="39"/>
      <c r="D1706" s="21"/>
      <c r="E1706" s="20"/>
      <c r="F1706" s="20"/>
      <c r="G1706" s="20"/>
      <c r="H1706" s="20"/>
      <c r="I1706" s="20"/>
      <c r="J1706" s="21"/>
      <c r="K1706" s="21"/>
      <c r="L1706" s="22"/>
      <c r="M1706" s="36"/>
      <c r="N1706" s="26"/>
      <c r="O1706" s="25"/>
      <c r="P1706" s="26"/>
      <c r="Q1706" s="20"/>
      <c r="R1706" s="20"/>
      <c r="S1706" s="20"/>
      <c r="T1706" s="20"/>
      <c r="U1706" s="20"/>
      <c r="V1706" s="20"/>
    </row>
    <row r="1707" ht="12.75" customHeight="1">
      <c r="A1707" s="18"/>
      <c r="B1707" s="18"/>
      <c r="C1707" s="39"/>
      <c r="D1707" s="21"/>
      <c r="E1707" s="20"/>
      <c r="F1707" s="20"/>
      <c r="G1707" s="20"/>
      <c r="H1707" s="20"/>
      <c r="I1707" s="20"/>
      <c r="J1707" s="21"/>
      <c r="K1707" s="21"/>
      <c r="L1707" s="22"/>
      <c r="M1707" s="36"/>
      <c r="N1707" s="26"/>
      <c r="O1707" s="25"/>
      <c r="P1707" s="26"/>
      <c r="Q1707" s="20"/>
      <c r="R1707" s="20"/>
      <c r="S1707" s="20"/>
      <c r="T1707" s="20"/>
      <c r="U1707" s="20"/>
      <c r="V1707" s="20"/>
    </row>
    <row r="1708" ht="12.75" customHeight="1">
      <c r="A1708" s="18"/>
      <c r="B1708" s="18"/>
      <c r="C1708" s="39"/>
      <c r="D1708" s="21"/>
      <c r="E1708" s="20"/>
      <c r="F1708" s="20"/>
      <c r="G1708" s="20"/>
      <c r="H1708" s="20"/>
      <c r="I1708" s="20"/>
      <c r="J1708" s="21"/>
      <c r="K1708" s="21"/>
      <c r="L1708" s="22"/>
      <c r="M1708" s="36"/>
      <c r="N1708" s="26"/>
      <c r="O1708" s="25"/>
      <c r="P1708" s="26"/>
      <c r="Q1708" s="20"/>
      <c r="R1708" s="20"/>
      <c r="S1708" s="20"/>
      <c r="T1708" s="20"/>
      <c r="U1708" s="20"/>
      <c r="V1708" s="20"/>
    </row>
    <row r="1709" ht="12.75" customHeight="1">
      <c r="A1709" s="18"/>
      <c r="B1709" s="18"/>
      <c r="C1709" s="39"/>
      <c r="D1709" s="21"/>
      <c r="E1709" s="20"/>
      <c r="F1709" s="20"/>
      <c r="G1709" s="20"/>
      <c r="H1709" s="20"/>
      <c r="I1709" s="20"/>
      <c r="J1709" s="21"/>
      <c r="K1709" s="21"/>
      <c r="L1709" s="22"/>
      <c r="M1709" s="36"/>
      <c r="N1709" s="26"/>
      <c r="O1709" s="25"/>
      <c r="P1709" s="26"/>
      <c r="Q1709" s="20"/>
      <c r="R1709" s="20"/>
      <c r="S1709" s="20"/>
      <c r="T1709" s="20"/>
      <c r="U1709" s="20"/>
      <c r="V1709" s="20"/>
    </row>
    <row r="1710" ht="12.75" customHeight="1">
      <c r="A1710" s="18"/>
      <c r="B1710" s="18"/>
      <c r="C1710" s="39"/>
      <c r="D1710" s="21"/>
      <c r="E1710" s="20"/>
      <c r="F1710" s="20"/>
      <c r="G1710" s="20"/>
      <c r="H1710" s="20"/>
      <c r="I1710" s="20"/>
      <c r="J1710" s="21"/>
      <c r="K1710" s="21"/>
      <c r="L1710" s="22"/>
      <c r="M1710" s="36"/>
      <c r="N1710" s="26"/>
      <c r="O1710" s="25"/>
      <c r="P1710" s="26"/>
      <c r="Q1710" s="20"/>
      <c r="R1710" s="20"/>
      <c r="S1710" s="20"/>
      <c r="T1710" s="20"/>
      <c r="U1710" s="20"/>
      <c r="V1710" s="20"/>
    </row>
    <row r="1711" ht="12.75" customHeight="1">
      <c r="A1711" s="18"/>
      <c r="B1711" s="18"/>
      <c r="C1711" s="39"/>
      <c r="D1711" s="21"/>
      <c r="E1711" s="20"/>
      <c r="F1711" s="20"/>
      <c r="G1711" s="20"/>
      <c r="H1711" s="20"/>
      <c r="I1711" s="20"/>
      <c r="J1711" s="21"/>
      <c r="K1711" s="21"/>
      <c r="L1711" s="22"/>
      <c r="M1711" s="36"/>
      <c r="N1711" s="26"/>
      <c r="O1711" s="25"/>
      <c r="P1711" s="26"/>
      <c r="Q1711" s="20"/>
      <c r="R1711" s="20"/>
      <c r="S1711" s="20"/>
      <c r="T1711" s="20"/>
      <c r="U1711" s="20"/>
      <c r="V1711" s="20"/>
    </row>
    <row r="1712" ht="12.75" customHeight="1">
      <c r="A1712" s="18"/>
      <c r="B1712" s="18"/>
      <c r="C1712" s="39"/>
      <c r="D1712" s="21"/>
      <c r="E1712" s="20"/>
      <c r="F1712" s="20"/>
      <c r="G1712" s="20"/>
      <c r="H1712" s="20"/>
      <c r="I1712" s="20"/>
      <c r="J1712" s="21"/>
      <c r="K1712" s="21"/>
      <c r="L1712" s="22"/>
      <c r="M1712" s="36"/>
      <c r="N1712" s="26"/>
      <c r="O1712" s="25"/>
      <c r="P1712" s="26"/>
      <c r="Q1712" s="20"/>
      <c r="R1712" s="20"/>
      <c r="S1712" s="20"/>
      <c r="T1712" s="20"/>
      <c r="U1712" s="20"/>
      <c r="V1712" s="20"/>
    </row>
    <row r="1713" ht="12.75" customHeight="1">
      <c r="A1713" s="18"/>
      <c r="B1713" s="18"/>
      <c r="C1713" s="39"/>
      <c r="D1713" s="21"/>
      <c r="E1713" s="20"/>
      <c r="F1713" s="20"/>
      <c r="G1713" s="20"/>
      <c r="H1713" s="20"/>
      <c r="I1713" s="20"/>
      <c r="J1713" s="21"/>
      <c r="K1713" s="21"/>
      <c r="L1713" s="22"/>
      <c r="M1713" s="36"/>
      <c r="N1713" s="26"/>
      <c r="O1713" s="25"/>
      <c r="P1713" s="26"/>
      <c r="Q1713" s="20"/>
      <c r="R1713" s="20"/>
      <c r="S1713" s="20"/>
      <c r="T1713" s="20"/>
      <c r="U1713" s="20"/>
      <c r="V1713" s="20"/>
    </row>
    <row r="1714" ht="12.75" customHeight="1">
      <c r="A1714" s="18"/>
      <c r="B1714" s="18"/>
      <c r="C1714" s="39"/>
      <c r="D1714" s="21"/>
      <c r="E1714" s="20"/>
      <c r="F1714" s="20"/>
      <c r="G1714" s="20"/>
      <c r="H1714" s="20"/>
      <c r="I1714" s="20"/>
      <c r="J1714" s="21"/>
      <c r="K1714" s="21"/>
      <c r="L1714" s="22"/>
      <c r="M1714" s="36"/>
      <c r="N1714" s="26"/>
      <c r="O1714" s="25"/>
      <c r="P1714" s="26"/>
      <c r="Q1714" s="20"/>
      <c r="R1714" s="20"/>
      <c r="S1714" s="20"/>
      <c r="T1714" s="20"/>
      <c r="U1714" s="20"/>
      <c r="V1714" s="20"/>
    </row>
    <row r="1715" ht="12.75" customHeight="1">
      <c r="A1715" s="18"/>
      <c r="B1715" s="18"/>
      <c r="C1715" s="39"/>
      <c r="D1715" s="21"/>
      <c r="E1715" s="20"/>
      <c r="F1715" s="20"/>
      <c r="G1715" s="20"/>
      <c r="H1715" s="20"/>
      <c r="I1715" s="20"/>
      <c r="J1715" s="21"/>
      <c r="K1715" s="21"/>
      <c r="L1715" s="22"/>
      <c r="M1715" s="36"/>
      <c r="N1715" s="26"/>
      <c r="O1715" s="25"/>
      <c r="P1715" s="26"/>
      <c r="Q1715" s="20"/>
      <c r="R1715" s="20"/>
      <c r="S1715" s="20"/>
      <c r="T1715" s="20"/>
      <c r="U1715" s="20"/>
      <c r="V1715" s="20"/>
    </row>
    <row r="1716" ht="12.75" customHeight="1">
      <c r="A1716" s="18"/>
      <c r="B1716" s="18"/>
      <c r="C1716" s="39"/>
      <c r="D1716" s="21"/>
      <c r="E1716" s="20"/>
      <c r="F1716" s="20"/>
      <c r="G1716" s="20"/>
      <c r="H1716" s="20"/>
      <c r="I1716" s="20"/>
      <c r="J1716" s="21"/>
      <c r="K1716" s="21"/>
      <c r="L1716" s="22"/>
      <c r="M1716" s="36"/>
      <c r="N1716" s="26"/>
      <c r="O1716" s="25"/>
      <c r="P1716" s="26"/>
      <c r="Q1716" s="20"/>
      <c r="R1716" s="20"/>
      <c r="S1716" s="20"/>
      <c r="T1716" s="20"/>
      <c r="U1716" s="20"/>
      <c r="V1716" s="20"/>
    </row>
    <row r="1717" ht="12.75" customHeight="1">
      <c r="A1717" s="18"/>
      <c r="B1717" s="18"/>
      <c r="C1717" s="39"/>
      <c r="D1717" s="21"/>
      <c r="E1717" s="20"/>
      <c r="F1717" s="20"/>
      <c r="G1717" s="20"/>
      <c r="H1717" s="20"/>
      <c r="I1717" s="20"/>
      <c r="J1717" s="21"/>
      <c r="K1717" s="21"/>
      <c r="L1717" s="22"/>
      <c r="M1717" s="36"/>
      <c r="N1717" s="26"/>
      <c r="O1717" s="25"/>
      <c r="P1717" s="26"/>
      <c r="Q1717" s="20"/>
      <c r="R1717" s="20"/>
      <c r="S1717" s="20"/>
      <c r="T1717" s="20"/>
      <c r="U1717" s="20"/>
      <c r="V1717" s="20"/>
    </row>
    <row r="1718" ht="12.75" customHeight="1">
      <c r="A1718" s="18"/>
      <c r="B1718" s="18"/>
      <c r="C1718" s="39"/>
      <c r="D1718" s="21"/>
      <c r="E1718" s="20"/>
      <c r="F1718" s="20"/>
      <c r="G1718" s="20"/>
      <c r="H1718" s="20"/>
      <c r="I1718" s="20"/>
      <c r="J1718" s="21"/>
      <c r="K1718" s="21"/>
      <c r="L1718" s="22"/>
      <c r="M1718" s="36"/>
      <c r="N1718" s="26"/>
      <c r="O1718" s="25"/>
      <c r="P1718" s="26"/>
      <c r="Q1718" s="20"/>
      <c r="R1718" s="20"/>
      <c r="S1718" s="20"/>
      <c r="T1718" s="20"/>
      <c r="U1718" s="20"/>
      <c r="V1718" s="20"/>
    </row>
    <row r="1719" ht="12.75" customHeight="1">
      <c r="A1719" s="18"/>
      <c r="B1719" s="18"/>
      <c r="C1719" s="39"/>
      <c r="D1719" s="21"/>
      <c r="E1719" s="20"/>
      <c r="F1719" s="20"/>
      <c r="G1719" s="20"/>
      <c r="H1719" s="20"/>
      <c r="I1719" s="20"/>
      <c r="J1719" s="21"/>
      <c r="K1719" s="21"/>
      <c r="L1719" s="22"/>
      <c r="M1719" s="36"/>
      <c r="N1719" s="26"/>
      <c r="O1719" s="25"/>
      <c r="P1719" s="26"/>
      <c r="Q1719" s="20"/>
      <c r="R1719" s="20"/>
      <c r="S1719" s="20"/>
      <c r="T1719" s="20"/>
      <c r="U1719" s="20"/>
      <c r="V1719" s="20"/>
    </row>
    <row r="1720" ht="12.75" customHeight="1">
      <c r="A1720" s="18"/>
      <c r="B1720" s="18"/>
      <c r="C1720" s="39"/>
      <c r="D1720" s="21"/>
      <c r="E1720" s="20"/>
      <c r="F1720" s="20"/>
      <c r="G1720" s="20"/>
      <c r="H1720" s="20"/>
      <c r="I1720" s="20"/>
      <c r="J1720" s="21"/>
      <c r="K1720" s="21"/>
      <c r="L1720" s="22"/>
      <c r="M1720" s="36"/>
      <c r="N1720" s="26"/>
      <c r="O1720" s="25"/>
      <c r="P1720" s="26"/>
      <c r="Q1720" s="20"/>
      <c r="R1720" s="20"/>
      <c r="S1720" s="20"/>
      <c r="T1720" s="20"/>
      <c r="U1720" s="20"/>
      <c r="V1720" s="20"/>
    </row>
    <row r="1721" ht="12.75" customHeight="1">
      <c r="A1721" s="18"/>
      <c r="B1721" s="18"/>
      <c r="C1721" s="39"/>
      <c r="D1721" s="21"/>
      <c r="E1721" s="20"/>
      <c r="F1721" s="20"/>
      <c r="G1721" s="20"/>
      <c r="H1721" s="20"/>
      <c r="I1721" s="20"/>
      <c r="J1721" s="21"/>
      <c r="K1721" s="21"/>
      <c r="L1721" s="22"/>
      <c r="M1721" s="36"/>
      <c r="N1721" s="26"/>
      <c r="O1721" s="25"/>
      <c r="P1721" s="26"/>
      <c r="Q1721" s="20"/>
      <c r="R1721" s="20"/>
      <c r="S1721" s="20"/>
      <c r="T1721" s="20"/>
      <c r="U1721" s="20"/>
      <c r="V1721" s="20"/>
    </row>
    <row r="1722" ht="12.75" customHeight="1">
      <c r="A1722" s="18"/>
      <c r="B1722" s="18"/>
      <c r="C1722" s="39"/>
      <c r="D1722" s="21"/>
      <c r="E1722" s="20"/>
      <c r="F1722" s="20"/>
      <c r="G1722" s="20"/>
      <c r="H1722" s="20"/>
      <c r="I1722" s="20"/>
      <c r="J1722" s="21"/>
      <c r="K1722" s="21"/>
      <c r="L1722" s="22"/>
      <c r="M1722" s="36"/>
      <c r="N1722" s="26"/>
      <c r="O1722" s="25"/>
      <c r="P1722" s="26"/>
      <c r="Q1722" s="20"/>
      <c r="R1722" s="20"/>
      <c r="S1722" s="20"/>
      <c r="T1722" s="20"/>
      <c r="U1722" s="20"/>
      <c r="V1722" s="20"/>
    </row>
    <row r="1723" ht="12.75" customHeight="1">
      <c r="A1723" s="18"/>
      <c r="B1723" s="18"/>
      <c r="C1723" s="39"/>
      <c r="D1723" s="21"/>
      <c r="E1723" s="20"/>
      <c r="F1723" s="20"/>
      <c r="G1723" s="20"/>
      <c r="H1723" s="20"/>
      <c r="I1723" s="20"/>
      <c r="J1723" s="21"/>
      <c r="K1723" s="21"/>
      <c r="L1723" s="22"/>
      <c r="M1723" s="36"/>
      <c r="N1723" s="26"/>
      <c r="O1723" s="25"/>
      <c r="P1723" s="26"/>
      <c r="Q1723" s="20"/>
      <c r="R1723" s="20"/>
      <c r="S1723" s="20"/>
      <c r="T1723" s="20"/>
      <c r="U1723" s="20"/>
      <c r="V1723" s="20"/>
    </row>
    <row r="1724" ht="12.75" customHeight="1">
      <c r="A1724" s="18"/>
      <c r="B1724" s="18"/>
      <c r="C1724" s="39"/>
      <c r="D1724" s="21"/>
      <c r="E1724" s="20"/>
      <c r="F1724" s="20"/>
      <c r="G1724" s="20"/>
      <c r="H1724" s="20"/>
      <c r="I1724" s="20"/>
      <c r="J1724" s="21"/>
      <c r="K1724" s="21"/>
      <c r="L1724" s="22"/>
      <c r="M1724" s="36"/>
      <c r="N1724" s="26"/>
      <c r="O1724" s="25"/>
      <c r="P1724" s="26"/>
      <c r="Q1724" s="20"/>
      <c r="R1724" s="20"/>
      <c r="S1724" s="20"/>
      <c r="T1724" s="20"/>
      <c r="U1724" s="20"/>
      <c r="V1724" s="20"/>
    </row>
    <row r="1725" ht="12.75" customHeight="1">
      <c r="A1725" s="18"/>
      <c r="B1725" s="18"/>
      <c r="C1725" s="39"/>
      <c r="D1725" s="21"/>
      <c r="E1725" s="20"/>
      <c r="F1725" s="20"/>
      <c r="G1725" s="20"/>
      <c r="H1725" s="20"/>
      <c r="I1725" s="20"/>
      <c r="J1725" s="21"/>
      <c r="K1725" s="21"/>
      <c r="L1725" s="22"/>
      <c r="M1725" s="36"/>
      <c r="N1725" s="26"/>
      <c r="O1725" s="25"/>
      <c r="P1725" s="26"/>
      <c r="Q1725" s="20"/>
      <c r="R1725" s="20"/>
      <c r="S1725" s="20"/>
      <c r="T1725" s="20"/>
      <c r="U1725" s="20"/>
      <c r="V1725" s="20"/>
    </row>
    <row r="1726" ht="12.75" customHeight="1">
      <c r="A1726" s="18"/>
      <c r="B1726" s="18"/>
      <c r="C1726" s="39"/>
      <c r="D1726" s="21"/>
      <c r="E1726" s="20"/>
      <c r="F1726" s="20"/>
      <c r="G1726" s="20"/>
      <c r="H1726" s="20"/>
      <c r="I1726" s="20"/>
      <c r="J1726" s="21"/>
      <c r="K1726" s="21"/>
      <c r="L1726" s="22"/>
      <c r="M1726" s="36"/>
      <c r="N1726" s="26"/>
      <c r="O1726" s="25"/>
      <c r="P1726" s="26"/>
      <c r="Q1726" s="20"/>
      <c r="R1726" s="20"/>
      <c r="S1726" s="20"/>
      <c r="T1726" s="20"/>
      <c r="U1726" s="20"/>
      <c r="V1726" s="20"/>
    </row>
    <row r="1727" ht="12.75" customHeight="1">
      <c r="A1727" s="18"/>
      <c r="B1727" s="18"/>
      <c r="C1727" s="39"/>
      <c r="D1727" s="21"/>
      <c r="E1727" s="20"/>
      <c r="F1727" s="20"/>
      <c r="G1727" s="20"/>
      <c r="H1727" s="20"/>
      <c r="I1727" s="20"/>
      <c r="J1727" s="21"/>
      <c r="K1727" s="21"/>
      <c r="L1727" s="22"/>
      <c r="M1727" s="36"/>
      <c r="N1727" s="26"/>
      <c r="O1727" s="25"/>
      <c r="P1727" s="26"/>
      <c r="Q1727" s="20"/>
      <c r="R1727" s="20"/>
      <c r="S1727" s="20"/>
      <c r="T1727" s="20"/>
      <c r="U1727" s="20"/>
      <c r="V1727" s="20"/>
    </row>
    <row r="1728" ht="12.75" customHeight="1">
      <c r="A1728" s="18"/>
      <c r="B1728" s="18"/>
      <c r="C1728" s="39"/>
      <c r="D1728" s="21"/>
      <c r="E1728" s="20"/>
      <c r="F1728" s="20"/>
      <c r="G1728" s="20"/>
      <c r="H1728" s="20"/>
      <c r="I1728" s="20"/>
      <c r="J1728" s="21"/>
      <c r="K1728" s="21"/>
      <c r="L1728" s="22"/>
      <c r="M1728" s="36"/>
      <c r="N1728" s="26"/>
      <c r="O1728" s="25"/>
      <c r="P1728" s="26"/>
      <c r="Q1728" s="20"/>
      <c r="R1728" s="20"/>
      <c r="S1728" s="20"/>
      <c r="T1728" s="20"/>
      <c r="U1728" s="20"/>
      <c r="V1728" s="20"/>
    </row>
    <row r="1729" ht="12.75" customHeight="1">
      <c r="A1729" s="18"/>
      <c r="B1729" s="18"/>
      <c r="C1729" s="39"/>
      <c r="D1729" s="21"/>
      <c r="E1729" s="20"/>
      <c r="F1729" s="20"/>
      <c r="G1729" s="20"/>
      <c r="H1729" s="20"/>
      <c r="I1729" s="20"/>
      <c r="J1729" s="21"/>
      <c r="K1729" s="21"/>
      <c r="L1729" s="22"/>
      <c r="M1729" s="36"/>
      <c r="N1729" s="26"/>
      <c r="O1729" s="25"/>
      <c r="P1729" s="26"/>
      <c r="Q1729" s="20"/>
      <c r="R1729" s="20"/>
      <c r="S1729" s="20"/>
      <c r="T1729" s="20"/>
      <c r="U1729" s="20"/>
      <c r="V1729" s="20"/>
    </row>
    <row r="1730" ht="12.75" customHeight="1">
      <c r="A1730" s="18"/>
      <c r="B1730" s="18"/>
      <c r="C1730" s="39"/>
      <c r="D1730" s="21"/>
      <c r="E1730" s="20"/>
      <c r="F1730" s="20"/>
      <c r="G1730" s="20"/>
      <c r="H1730" s="20"/>
      <c r="I1730" s="20"/>
      <c r="J1730" s="21"/>
      <c r="K1730" s="21"/>
      <c r="L1730" s="22"/>
      <c r="M1730" s="36"/>
      <c r="N1730" s="26"/>
      <c r="O1730" s="25"/>
      <c r="P1730" s="26"/>
      <c r="Q1730" s="20"/>
      <c r="R1730" s="20"/>
      <c r="S1730" s="20"/>
      <c r="T1730" s="20"/>
      <c r="U1730" s="20"/>
      <c r="V1730" s="20"/>
    </row>
    <row r="1731" ht="12.75" customHeight="1">
      <c r="A1731" s="18"/>
      <c r="B1731" s="18"/>
      <c r="C1731" s="39"/>
      <c r="D1731" s="21"/>
      <c r="E1731" s="20"/>
      <c r="F1731" s="20"/>
      <c r="G1731" s="20"/>
      <c r="H1731" s="20"/>
      <c r="I1731" s="20"/>
      <c r="J1731" s="21"/>
      <c r="K1731" s="21"/>
      <c r="L1731" s="22"/>
      <c r="M1731" s="36"/>
      <c r="N1731" s="26"/>
      <c r="O1731" s="25"/>
      <c r="P1731" s="26"/>
      <c r="Q1731" s="20"/>
      <c r="R1731" s="20"/>
      <c r="S1731" s="20"/>
      <c r="T1731" s="20"/>
      <c r="U1731" s="20"/>
      <c r="V1731" s="20"/>
    </row>
    <row r="1732" ht="12.75" customHeight="1">
      <c r="A1732" s="18"/>
      <c r="B1732" s="18"/>
      <c r="C1732" s="39"/>
      <c r="D1732" s="21"/>
      <c r="E1732" s="20"/>
      <c r="F1732" s="20"/>
      <c r="G1732" s="20"/>
      <c r="H1732" s="20"/>
      <c r="I1732" s="20"/>
      <c r="J1732" s="21"/>
      <c r="K1732" s="21"/>
      <c r="L1732" s="22"/>
      <c r="M1732" s="36"/>
      <c r="N1732" s="26"/>
      <c r="O1732" s="25"/>
      <c r="P1732" s="26"/>
      <c r="Q1732" s="20"/>
      <c r="R1732" s="20"/>
      <c r="S1732" s="20"/>
      <c r="T1732" s="20"/>
      <c r="U1732" s="20"/>
      <c r="V1732" s="20"/>
    </row>
    <row r="1733" ht="12.75" customHeight="1">
      <c r="A1733" s="18"/>
      <c r="B1733" s="18"/>
      <c r="C1733" s="39"/>
      <c r="D1733" s="21"/>
      <c r="E1733" s="20"/>
      <c r="F1733" s="20"/>
      <c r="G1733" s="20"/>
      <c r="H1733" s="20"/>
      <c r="I1733" s="20"/>
      <c r="J1733" s="21"/>
      <c r="K1733" s="21"/>
      <c r="L1733" s="22"/>
      <c r="M1733" s="36"/>
      <c r="N1733" s="26"/>
      <c r="O1733" s="25"/>
      <c r="P1733" s="26"/>
      <c r="Q1733" s="20"/>
      <c r="R1733" s="20"/>
      <c r="S1733" s="20"/>
      <c r="T1733" s="20"/>
      <c r="U1733" s="20"/>
      <c r="V1733" s="20"/>
    </row>
    <row r="1734" ht="12.75" customHeight="1">
      <c r="A1734" s="18"/>
      <c r="B1734" s="18"/>
      <c r="C1734" s="39"/>
      <c r="D1734" s="21"/>
      <c r="E1734" s="20"/>
      <c r="F1734" s="20"/>
      <c r="G1734" s="20"/>
      <c r="H1734" s="20"/>
      <c r="I1734" s="20"/>
      <c r="J1734" s="21"/>
      <c r="K1734" s="21"/>
      <c r="L1734" s="22"/>
      <c r="M1734" s="36"/>
      <c r="N1734" s="26"/>
      <c r="O1734" s="25"/>
      <c r="P1734" s="26"/>
      <c r="Q1734" s="20"/>
      <c r="R1734" s="20"/>
      <c r="S1734" s="20"/>
      <c r="T1734" s="20"/>
      <c r="U1734" s="20"/>
      <c r="V1734" s="20"/>
    </row>
    <row r="1735" ht="12.75" customHeight="1">
      <c r="A1735" s="18"/>
      <c r="B1735" s="18"/>
      <c r="C1735" s="39"/>
      <c r="D1735" s="21"/>
      <c r="E1735" s="20"/>
      <c r="F1735" s="20"/>
      <c r="G1735" s="20"/>
      <c r="H1735" s="20"/>
      <c r="I1735" s="20"/>
      <c r="J1735" s="21"/>
      <c r="K1735" s="21"/>
      <c r="L1735" s="22"/>
      <c r="M1735" s="36"/>
      <c r="N1735" s="26"/>
      <c r="O1735" s="25"/>
      <c r="P1735" s="26"/>
      <c r="Q1735" s="20"/>
      <c r="R1735" s="20"/>
      <c r="S1735" s="20"/>
      <c r="T1735" s="20"/>
      <c r="U1735" s="20"/>
      <c r="V1735" s="20"/>
    </row>
    <row r="1736" ht="12.75" customHeight="1">
      <c r="A1736" s="18"/>
      <c r="B1736" s="18"/>
      <c r="C1736" s="39"/>
      <c r="D1736" s="21"/>
      <c r="E1736" s="20"/>
      <c r="F1736" s="20"/>
      <c r="G1736" s="20"/>
      <c r="H1736" s="20"/>
      <c r="I1736" s="20"/>
      <c r="J1736" s="21"/>
      <c r="K1736" s="21"/>
      <c r="L1736" s="22"/>
      <c r="M1736" s="36"/>
      <c r="N1736" s="26"/>
      <c r="O1736" s="25"/>
      <c r="P1736" s="26"/>
      <c r="Q1736" s="20"/>
      <c r="R1736" s="20"/>
      <c r="S1736" s="20"/>
      <c r="T1736" s="20"/>
      <c r="U1736" s="20"/>
      <c r="V1736" s="20"/>
    </row>
    <row r="1737" ht="12.75" customHeight="1">
      <c r="A1737" s="18"/>
      <c r="B1737" s="18"/>
      <c r="C1737" s="39"/>
      <c r="D1737" s="21"/>
      <c r="E1737" s="20"/>
      <c r="F1737" s="20"/>
      <c r="G1737" s="20"/>
      <c r="H1737" s="20"/>
      <c r="I1737" s="20"/>
      <c r="J1737" s="21"/>
      <c r="K1737" s="21"/>
      <c r="L1737" s="22"/>
      <c r="M1737" s="36"/>
      <c r="N1737" s="26"/>
      <c r="O1737" s="25"/>
      <c r="P1737" s="26"/>
      <c r="Q1737" s="20"/>
      <c r="R1737" s="20"/>
      <c r="S1737" s="20"/>
      <c r="T1737" s="20"/>
      <c r="U1737" s="20"/>
      <c r="V1737" s="20"/>
    </row>
    <row r="1738" ht="12.75" customHeight="1">
      <c r="A1738" s="18"/>
      <c r="B1738" s="18"/>
      <c r="C1738" s="39"/>
      <c r="D1738" s="21"/>
      <c r="E1738" s="20"/>
      <c r="F1738" s="20"/>
      <c r="G1738" s="20"/>
      <c r="H1738" s="20"/>
      <c r="I1738" s="20"/>
      <c r="J1738" s="21"/>
      <c r="K1738" s="21"/>
      <c r="L1738" s="22"/>
      <c r="M1738" s="36"/>
      <c r="N1738" s="26"/>
      <c r="O1738" s="25"/>
      <c r="P1738" s="26"/>
      <c r="Q1738" s="20"/>
      <c r="R1738" s="20"/>
      <c r="S1738" s="20"/>
      <c r="T1738" s="20"/>
      <c r="U1738" s="20"/>
      <c r="V1738" s="20"/>
    </row>
    <row r="1739" ht="12.75" customHeight="1">
      <c r="A1739" s="18"/>
      <c r="B1739" s="18"/>
      <c r="C1739" s="39"/>
      <c r="D1739" s="21"/>
      <c r="E1739" s="20"/>
      <c r="F1739" s="20"/>
      <c r="G1739" s="20"/>
      <c r="H1739" s="20"/>
      <c r="I1739" s="20"/>
      <c r="J1739" s="21"/>
      <c r="K1739" s="21"/>
      <c r="L1739" s="22"/>
      <c r="M1739" s="36"/>
      <c r="N1739" s="26"/>
      <c r="O1739" s="25"/>
      <c r="P1739" s="26"/>
      <c r="Q1739" s="20"/>
      <c r="R1739" s="20"/>
      <c r="S1739" s="20"/>
      <c r="T1739" s="20"/>
      <c r="U1739" s="20"/>
      <c r="V1739" s="20"/>
    </row>
    <row r="1740" ht="12.75" customHeight="1">
      <c r="A1740" s="18"/>
      <c r="B1740" s="18"/>
      <c r="C1740" s="39"/>
      <c r="D1740" s="21"/>
      <c r="E1740" s="20"/>
      <c r="F1740" s="20"/>
      <c r="G1740" s="20"/>
      <c r="H1740" s="20"/>
      <c r="I1740" s="20"/>
      <c r="J1740" s="21"/>
      <c r="K1740" s="21"/>
      <c r="L1740" s="22"/>
      <c r="M1740" s="36"/>
      <c r="N1740" s="26"/>
      <c r="O1740" s="25"/>
      <c r="P1740" s="26"/>
      <c r="Q1740" s="20"/>
      <c r="R1740" s="20"/>
      <c r="S1740" s="20"/>
      <c r="T1740" s="20"/>
      <c r="U1740" s="20"/>
      <c r="V1740" s="20"/>
    </row>
    <row r="1741" ht="12.75" customHeight="1">
      <c r="A1741" s="18"/>
      <c r="B1741" s="18"/>
      <c r="C1741" s="39"/>
      <c r="D1741" s="21"/>
      <c r="E1741" s="20"/>
      <c r="F1741" s="20"/>
      <c r="G1741" s="20"/>
      <c r="H1741" s="20"/>
      <c r="I1741" s="20"/>
      <c r="J1741" s="21"/>
      <c r="K1741" s="21"/>
      <c r="L1741" s="22"/>
      <c r="M1741" s="36"/>
      <c r="N1741" s="26"/>
      <c r="O1741" s="25"/>
      <c r="P1741" s="26"/>
      <c r="Q1741" s="20"/>
      <c r="R1741" s="20"/>
      <c r="S1741" s="20"/>
      <c r="T1741" s="20"/>
      <c r="U1741" s="20"/>
      <c r="V1741" s="20"/>
    </row>
    <row r="1742" ht="12.75" customHeight="1">
      <c r="A1742" s="18"/>
      <c r="B1742" s="18"/>
      <c r="C1742" s="39"/>
      <c r="D1742" s="21"/>
      <c r="E1742" s="20"/>
      <c r="F1742" s="20"/>
      <c r="G1742" s="20"/>
      <c r="H1742" s="20"/>
      <c r="I1742" s="20"/>
      <c r="J1742" s="21"/>
      <c r="K1742" s="21"/>
      <c r="L1742" s="22"/>
      <c r="M1742" s="36"/>
      <c r="N1742" s="26"/>
      <c r="O1742" s="25"/>
      <c r="P1742" s="26"/>
      <c r="Q1742" s="20"/>
      <c r="R1742" s="20"/>
      <c r="S1742" s="20"/>
      <c r="T1742" s="20"/>
      <c r="U1742" s="20"/>
      <c r="V1742" s="20"/>
    </row>
    <row r="1743" ht="12.75" customHeight="1">
      <c r="A1743" s="18"/>
      <c r="B1743" s="18"/>
      <c r="C1743" s="39"/>
      <c r="D1743" s="21"/>
      <c r="E1743" s="20"/>
      <c r="F1743" s="20"/>
      <c r="G1743" s="20"/>
      <c r="H1743" s="20"/>
      <c r="I1743" s="20"/>
      <c r="J1743" s="21"/>
      <c r="K1743" s="21"/>
      <c r="L1743" s="22"/>
      <c r="M1743" s="36"/>
      <c r="N1743" s="26"/>
      <c r="O1743" s="25"/>
      <c r="P1743" s="26"/>
      <c r="Q1743" s="20"/>
      <c r="R1743" s="20"/>
      <c r="S1743" s="20"/>
      <c r="T1743" s="20"/>
      <c r="U1743" s="20"/>
      <c r="V1743" s="20"/>
    </row>
    <row r="1744" ht="12.75" customHeight="1">
      <c r="A1744" s="18"/>
      <c r="B1744" s="18"/>
      <c r="C1744" s="39"/>
      <c r="D1744" s="21"/>
      <c r="E1744" s="20"/>
      <c r="F1744" s="20"/>
      <c r="G1744" s="20"/>
      <c r="H1744" s="20"/>
      <c r="I1744" s="20"/>
      <c r="J1744" s="21"/>
      <c r="K1744" s="21"/>
      <c r="L1744" s="22"/>
      <c r="M1744" s="36"/>
      <c r="N1744" s="26"/>
      <c r="O1744" s="25"/>
      <c r="P1744" s="26"/>
      <c r="Q1744" s="20"/>
      <c r="R1744" s="20"/>
      <c r="S1744" s="20"/>
      <c r="T1744" s="20"/>
      <c r="U1744" s="20"/>
      <c r="V1744" s="20"/>
    </row>
    <row r="1745" ht="12.75" customHeight="1">
      <c r="A1745" s="18"/>
      <c r="B1745" s="18"/>
      <c r="C1745" s="39"/>
      <c r="D1745" s="21"/>
      <c r="E1745" s="20"/>
      <c r="F1745" s="20"/>
      <c r="G1745" s="20"/>
      <c r="H1745" s="20"/>
      <c r="I1745" s="20"/>
      <c r="J1745" s="21"/>
      <c r="K1745" s="21"/>
      <c r="L1745" s="22"/>
      <c r="M1745" s="36"/>
      <c r="N1745" s="26"/>
      <c r="O1745" s="25"/>
      <c r="P1745" s="26"/>
      <c r="Q1745" s="20"/>
      <c r="R1745" s="20"/>
      <c r="S1745" s="20"/>
      <c r="T1745" s="20"/>
      <c r="U1745" s="20"/>
      <c r="V1745" s="20"/>
    </row>
    <row r="1746" ht="12.75" customHeight="1">
      <c r="A1746" s="18"/>
      <c r="B1746" s="18"/>
      <c r="C1746" s="39"/>
      <c r="D1746" s="21"/>
      <c r="E1746" s="20"/>
      <c r="F1746" s="20"/>
      <c r="G1746" s="20"/>
      <c r="H1746" s="20"/>
      <c r="I1746" s="20"/>
      <c r="J1746" s="21"/>
      <c r="K1746" s="21"/>
      <c r="L1746" s="22"/>
      <c r="M1746" s="36"/>
      <c r="N1746" s="26"/>
      <c r="O1746" s="25"/>
      <c r="P1746" s="26"/>
      <c r="Q1746" s="20"/>
      <c r="R1746" s="20"/>
      <c r="S1746" s="20"/>
      <c r="T1746" s="20"/>
      <c r="U1746" s="20"/>
      <c r="V1746" s="20"/>
    </row>
    <row r="1747" ht="12.75" customHeight="1">
      <c r="A1747" s="18"/>
      <c r="B1747" s="18"/>
      <c r="C1747" s="39"/>
      <c r="D1747" s="21"/>
      <c r="E1747" s="20"/>
      <c r="F1747" s="20"/>
      <c r="G1747" s="20"/>
      <c r="H1747" s="20"/>
      <c r="I1747" s="20"/>
      <c r="J1747" s="21"/>
      <c r="K1747" s="21"/>
      <c r="L1747" s="22"/>
      <c r="M1747" s="36"/>
      <c r="N1747" s="26"/>
      <c r="O1747" s="25"/>
      <c r="P1747" s="26"/>
      <c r="Q1747" s="20"/>
      <c r="R1747" s="20"/>
      <c r="S1747" s="20"/>
      <c r="T1747" s="20"/>
      <c r="U1747" s="20"/>
      <c r="V1747" s="20"/>
    </row>
    <row r="1748" ht="12.75" customHeight="1">
      <c r="A1748" s="18"/>
      <c r="B1748" s="18"/>
      <c r="C1748" s="39"/>
      <c r="D1748" s="21"/>
      <c r="E1748" s="20"/>
      <c r="F1748" s="20"/>
      <c r="G1748" s="20"/>
      <c r="H1748" s="20"/>
      <c r="I1748" s="20"/>
      <c r="J1748" s="21"/>
      <c r="K1748" s="21"/>
      <c r="L1748" s="22"/>
      <c r="M1748" s="36"/>
      <c r="N1748" s="26"/>
      <c r="O1748" s="25"/>
      <c r="P1748" s="26"/>
      <c r="Q1748" s="20"/>
      <c r="R1748" s="20"/>
      <c r="S1748" s="20"/>
      <c r="T1748" s="20"/>
      <c r="U1748" s="20"/>
      <c r="V1748" s="20"/>
    </row>
    <row r="1749" ht="12.75" customHeight="1">
      <c r="A1749" s="18"/>
      <c r="B1749" s="18"/>
      <c r="C1749" s="39"/>
      <c r="D1749" s="21"/>
      <c r="E1749" s="20"/>
      <c r="F1749" s="20"/>
      <c r="G1749" s="20"/>
      <c r="H1749" s="20"/>
      <c r="I1749" s="20"/>
      <c r="J1749" s="21"/>
      <c r="K1749" s="21"/>
      <c r="L1749" s="22"/>
      <c r="M1749" s="36"/>
      <c r="N1749" s="26"/>
      <c r="O1749" s="25"/>
      <c r="P1749" s="26"/>
      <c r="Q1749" s="20"/>
      <c r="R1749" s="20"/>
      <c r="S1749" s="20"/>
      <c r="T1749" s="20"/>
      <c r="U1749" s="20"/>
      <c r="V1749" s="20"/>
    </row>
    <row r="1750" ht="12.75" customHeight="1">
      <c r="A1750" s="18"/>
      <c r="B1750" s="18"/>
      <c r="C1750" s="39"/>
      <c r="D1750" s="21"/>
      <c r="E1750" s="20"/>
      <c r="F1750" s="20"/>
      <c r="G1750" s="20"/>
      <c r="H1750" s="20"/>
      <c r="I1750" s="20"/>
      <c r="J1750" s="21"/>
      <c r="K1750" s="21"/>
      <c r="L1750" s="22"/>
      <c r="M1750" s="36"/>
      <c r="N1750" s="26"/>
      <c r="O1750" s="25"/>
      <c r="P1750" s="26"/>
      <c r="Q1750" s="20"/>
      <c r="R1750" s="20"/>
      <c r="S1750" s="20"/>
      <c r="T1750" s="20"/>
      <c r="U1750" s="20"/>
      <c r="V1750" s="20"/>
    </row>
    <row r="1751" ht="12.75" customHeight="1">
      <c r="A1751" s="18"/>
      <c r="B1751" s="18"/>
      <c r="C1751" s="39"/>
      <c r="D1751" s="21"/>
      <c r="E1751" s="20"/>
      <c r="F1751" s="20"/>
      <c r="G1751" s="20"/>
      <c r="H1751" s="20"/>
      <c r="I1751" s="20"/>
      <c r="J1751" s="21"/>
      <c r="K1751" s="21"/>
      <c r="L1751" s="22"/>
      <c r="M1751" s="36"/>
      <c r="N1751" s="26"/>
      <c r="O1751" s="25"/>
      <c r="P1751" s="26"/>
      <c r="Q1751" s="20"/>
      <c r="R1751" s="20"/>
      <c r="S1751" s="20"/>
      <c r="T1751" s="20"/>
      <c r="U1751" s="20"/>
      <c r="V1751" s="20"/>
    </row>
    <row r="1752" ht="12.75" customHeight="1">
      <c r="A1752" s="18"/>
      <c r="B1752" s="18"/>
      <c r="C1752" s="39"/>
      <c r="D1752" s="21"/>
      <c r="E1752" s="20"/>
      <c r="F1752" s="20"/>
      <c r="G1752" s="20"/>
      <c r="H1752" s="20"/>
      <c r="I1752" s="20"/>
      <c r="J1752" s="21"/>
      <c r="K1752" s="21"/>
      <c r="L1752" s="22"/>
      <c r="M1752" s="36"/>
      <c r="N1752" s="26"/>
      <c r="O1752" s="25"/>
      <c r="P1752" s="26"/>
      <c r="Q1752" s="20"/>
      <c r="R1752" s="20"/>
      <c r="S1752" s="20"/>
      <c r="T1752" s="20"/>
      <c r="U1752" s="20"/>
      <c r="V1752" s="20"/>
    </row>
    <row r="1753" ht="12.75" customHeight="1">
      <c r="A1753" s="18"/>
      <c r="B1753" s="18"/>
      <c r="C1753" s="39"/>
      <c r="D1753" s="21"/>
      <c r="E1753" s="20"/>
      <c r="F1753" s="20"/>
      <c r="G1753" s="20"/>
      <c r="H1753" s="20"/>
      <c r="I1753" s="20"/>
      <c r="J1753" s="21"/>
      <c r="K1753" s="21"/>
      <c r="L1753" s="22"/>
      <c r="M1753" s="36"/>
      <c r="N1753" s="26"/>
      <c r="O1753" s="25"/>
      <c r="P1753" s="26"/>
      <c r="Q1753" s="20"/>
      <c r="R1753" s="20"/>
      <c r="S1753" s="20"/>
      <c r="T1753" s="20"/>
      <c r="U1753" s="20"/>
      <c r="V1753" s="20"/>
    </row>
    <row r="1754" ht="12.75" customHeight="1">
      <c r="A1754" s="18"/>
      <c r="B1754" s="18"/>
      <c r="C1754" s="39"/>
      <c r="D1754" s="21"/>
      <c r="E1754" s="20"/>
      <c r="F1754" s="20"/>
      <c r="G1754" s="20"/>
      <c r="H1754" s="20"/>
      <c r="I1754" s="20"/>
      <c r="J1754" s="21"/>
      <c r="K1754" s="21"/>
      <c r="L1754" s="22"/>
      <c r="M1754" s="36"/>
      <c r="N1754" s="26"/>
      <c r="O1754" s="25"/>
      <c r="P1754" s="26"/>
      <c r="Q1754" s="20"/>
      <c r="R1754" s="20"/>
      <c r="S1754" s="20"/>
      <c r="T1754" s="20"/>
      <c r="U1754" s="20"/>
      <c r="V1754" s="20"/>
    </row>
    <row r="1755" ht="12.75" customHeight="1">
      <c r="A1755" s="18"/>
      <c r="B1755" s="18"/>
      <c r="C1755" s="39"/>
      <c r="D1755" s="21"/>
      <c r="E1755" s="20"/>
      <c r="F1755" s="20"/>
      <c r="G1755" s="20"/>
      <c r="H1755" s="20"/>
      <c r="I1755" s="20"/>
      <c r="J1755" s="21"/>
      <c r="K1755" s="21"/>
      <c r="L1755" s="22"/>
      <c r="M1755" s="36"/>
      <c r="N1755" s="26"/>
      <c r="O1755" s="25"/>
      <c r="P1755" s="26"/>
      <c r="Q1755" s="20"/>
      <c r="R1755" s="20"/>
      <c r="S1755" s="20"/>
      <c r="T1755" s="20"/>
      <c r="U1755" s="20"/>
      <c r="V1755" s="20"/>
    </row>
    <row r="1756" ht="12.75" customHeight="1">
      <c r="A1756" s="18"/>
      <c r="B1756" s="18"/>
      <c r="C1756" s="39"/>
      <c r="D1756" s="21"/>
      <c r="E1756" s="20"/>
      <c r="F1756" s="20"/>
      <c r="G1756" s="20"/>
      <c r="H1756" s="20"/>
      <c r="I1756" s="20"/>
      <c r="J1756" s="21"/>
      <c r="K1756" s="21"/>
      <c r="L1756" s="22"/>
      <c r="M1756" s="36"/>
      <c r="N1756" s="26"/>
      <c r="O1756" s="25"/>
      <c r="P1756" s="26"/>
      <c r="Q1756" s="20"/>
      <c r="R1756" s="20"/>
      <c r="S1756" s="20"/>
      <c r="T1756" s="20"/>
      <c r="U1756" s="20"/>
      <c r="V1756" s="20"/>
    </row>
    <row r="1757" ht="12.75" customHeight="1">
      <c r="A1757" s="18"/>
      <c r="B1757" s="18"/>
      <c r="C1757" s="39"/>
      <c r="D1757" s="21"/>
      <c r="E1757" s="20"/>
      <c r="F1757" s="20"/>
      <c r="G1757" s="20"/>
      <c r="H1757" s="20"/>
      <c r="I1757" s="20"/>
      <c r="J1757" s="21"/>
      <c r="K1757" s="21"/>
      <c r="L1757" s="22"/>
      <c r="M1757" s="36"/>
      <c r="N1757" s="26"/>
      <c r="O1757" s="25"/>
      <c r="P1757" s="26"/>
      <c r="Q1757" s="20"/>
      <c r="R1757" s="20"/>
      <c r="S1757" s="20"/>
      <c r="T1757" s="20"/>
      <c r="U1757" s="20"/>
      <c r="V1757" s="20"/>
    </row>
    <row r="1758" ht="12.75" customHeight="1">
      <c r="A1758" s="18"/>
      <c r="B1758" s="18"/>
      <c r="C1758" s="39"/>
      <c r="D1758" s="21"/>
      <c r="E1758" s="20"/>
      <c r="F1758" s="20"/>
      <c r="G1758" s="20"/>
      <c r="H1758" s="20"/>
      <c r="I1758" s="20"/>
      <c r="J1758" s="21"/>
      <c r="K1758" s="21"/>
      <c r="L1758" s="22"/>
      <c r="M1758" s="36"/>
      <c r="N1758" s="26"/>
      <c r="O1758" s="25"/>
      <c r="P1758" s="26"/>
      <c r="Q1758" s="20"/>
      <c r="R1758" s="20"/>
      <c r="S1758" s="20"/>
      <c r="T1758" s="20"/>
      <c r="U1758" s="20"/>
      <c r="V1758" s="20"/>
    </row>
    <row r="1759" ht="12.75" customHeight="1">
      <c r="A1759" s="18"/>
      <c r="B1759" s="18"/>
      <c r="C1759" s="39"/>
      <c r="D1759" s="21"/>
      <c r="E1759" s="20"/>
      <c r="F1759" s="20"/>
      <c r="G1759" s="20"/>
      <c r="H1759" s="20"/>
      <c r="I1759" s="20"/>
      <c r="J1759" s="21"/>
      <c r="K1759" s="21"/>
      <c r="L1759" s="22"/>
      <c r="M1759" s="36"/>
      <c r="N1759" s="26"/>
      <c r="O1759" s="25"/>
      <c r="P1759" s="26"/>
      <c r="Q1759" s="20"/>
      <c r="R1759" s="20"/>
      <c r="S1759" s="20"/>
      <c r="T1759" s="20"/>
      <c r="U1759" s="20"/>
      <c r="V1759" s="20"/>
    </row>
    <row r="1760" ht="12.75" customHeight="1">
      <c r="A1760" s="18"/>
      <c r="B1760" s="18"/>
      <c r="C1760" s="39"/>
      <c r="D1760" s="21"/>
      <c r="E1760" s="20"/>
      <c r="F1760" s="20"/>
      <c r="G1760" s="20"/>
      <c r="H1760" s="20"/>
      <c r="I1760" s="20"/>
      <c r="J1760" s="21"/>
      <c r="K1760" s="21"/>
      <c r="L1760" s="22"/>
      <c r="M1760" s="36"/>
      <c r="N1760" s="26"/>
      <c r="O1760" s="25"/>
      <c r="P1760" s="26"/>
      <c r="Q1760" s="20"/>
      <c r="R1760" s="20"/>
      <c r="S1760" s="20"/>
      <c r="T1760" s="20"/>
      <c r="U1760" s="20"/>
      <c r="V1760" s="20"/>
    </row>
    <row r="1761" ht="12.75" customHeight="1">
      <c r="A1761" s="18"/>
      <c r="B1761" s="18"/>
      <c r="C1761" s="39"/>
      <c r="D1761" s="21"/>
      <c r="E1761" s="20"/>
      <c r="F1761" s="20"/>
      <c r="G1761" s="20"/>
      <c r="H1761" s="20"/>
      <c r="I1761" s="20"/>
      <c r="J1761" s="21"/>
      <c r="K1761" s="21"/>
      <c r="L1761" s="22"/>
      <c r="M1761" s="36"/>
      <c r="N1761" s="26"/>
      <c r="O1761" s="25"/>
      <c r="P1761" s="26"/>
      <c r="Q1761" s="20"/>
      <c r="R1761" s="20"/>
      <c r="S1761" s="20"/>
      <c r="T1761" s="20"/>
      <c r="U1761" s="20"/>
      <c r="V1761" s="20"/>
    </row>
    <row r="1762" ht="12.75" customHeight="1">
      <c r="A1762" s="18"/>
      <c r="B1762" s="18"/>
      <c r="C1762" s="39"/>
      <c r="D1762" s="21"/>
      <c r="E1762" s="20"/>
      <c r="F1762" s="20"/>
      <c r="G1762" s="20"/>
      <c r="H1762" s="20"/>
      <c r="I1762" s="20"/>
      <c r="J1762" s="21"/>
      <c r="K1762" s="21"/>
      <c r="L1762" s="22"/>
      <c r="M1762" s="36"/>
      <c r="N1762" s="26"/>
      <c r="O1762" s="25"/>
      <c r="P1762" s="26"/>
      <c r="Q1762" s="20"/>
      <c r="R1762" s="20"/>
      <c r="S1762" s="20"/>
      <c r="T1762" s="20"/>
      <c r="U1762" s="20"/>
      <c r="V1762" s="20"/>
    </row>
    <row r="1763" ht="12.75" customHeight="1">
      <c r="A1763" s="18"/>
      <c r="B1763" s="18"/>
      <c r="C1763" s="39"/>
      <c r="D1763" s="21"/>
      <c r="E1763" s="20"/>
      <c r="F1763" s="20"/>
      <c r="G1763" s="20"/>
      <c r="H1763" s="20"/>
      <c r="I1763" s="20"/>
      <c r="J1763" s="21"/>
      <c r="K1763" s="21"/>
      <c r="L1763" s="22"/>
      <c r="M1763" s="36"/>
      <c r="N1763" s="26"/>
      <c r="O1763" s="25"/>
      <c r="P1763" s="26"/>
      <c r="Q1763" s="20"/>
      <c r="R1763" s="20"/>
      <c r="S1763" s="20"/>
      <c r="T1763" s="20"/>
      <c r="U1763" s="20"/>
      <c r="V1763" s="20"/>
    </row>
    <row r="1764" ht="12.75" customHeight="1">
      <c r="A1764" s="18"/>
      <c r="B1764" s="18"/>
      <c r="C1764" s="39"/>
      <c r="D1764" s="21"/>
      <c r="E1764" s="20"/>
      <c r="F1764" s="20"/>
      <c r="G1764" s="20"/>
      <c r="H1764" s="20"/>
      <c r="I1764" s="20"/>
      <c r="J1764" s="21"/>
      <c r="K1764" s="21"/>
      <c r="L1764" s="22"/>
      <c r="M1764" s="36"/>
      <c r="N1764" s="26"/>
      <c r="O1764" s="25"/>
      <c r="P1764" s="26"/>
      <c r="Q1764" s="20"/>
      <c r="R1764" s="20"/>
      <c r="S1764" s="20"/>
      <c r="T1764" s="20"/>
      <c r="U1764" s="20"/>
      <c r="V1764" s="20"/>
    </row>
    <row r="1765" ht="12.75" customHeight="1">
      <c r="A1765" s="18"/>
      <c r="B1765" s="18"/>
      <c r="C1765" s="39"/>
      <c r="D1765" s="21"/>
      <c r="E1765" s="20"/>
      <c r="F1765" s="20"/>
      <c r="G1765" s="20"/>
      <c r="H1765" s="20"/>
      <c r="I1765" s="20"/>
      <c r="J1765" s="21"/>
      <c r="K1765" s="21"/>
      <c r="L1765" s="22"/>
      <c r="M1765" s="36"/>
      <c r="N1765" s="26"/>
      <c r="O1765" s="25"/>
      <c r="P1765" s="26"/>
      <c r="Q1765" s="20"/>
      <c r="R1765" s="20"/>
      <c r="S1765" s="20"/>
      <c r="T1765" s="20"/>
      <c r="U1765" s="20"/>
      <c r="V1765" s="20"/>
    </row>
    <row r="1766" ht="12.75" customHeight="1">
      <c r="A1766" s="18"/>
      <c r="B1766" s="18"/>
      <c r="C1766" s="39"/>
      <c r="D1766" s="21"/>
      <c r="E1766" s="20"/>
      <c r="F1766" s="20"/>
      <c r="G1766" s="20"/>
      <c r="H1766" s="20"/>
      <c r="I1766" s="20"/>
      <c r="J1766" s="21"/>
      <c r="K1766" s="21"/>
      <c r="L1766" s="22"/>
      <c r="M1766" s="36"/>
      <c r="N1766" s="26"/>
      <c r="O1766" s="25"/>
      <c r="P1766" s="26"/>
      <c r="Q1766" s="20"/>
      <c r="R1766" s="20"/>
      <c r="S1766" s="20"/>
      <c r="T1766" s="20"/>
      <c r="U1766" s="20"/>
      <c r="V1766" s="20"/>
    </row>
    <row r="1767" ht="12.75" customHeight="1">
      <c r="A1767" s="18"/>
      <c r="B1767" s="18"/>
      <c r="C1767" s="39"/>
      <c r="D1767" s="21"/>
      <c r="E1767" s="20"/>
      <c r="F1767" s="20"/>
      <c r="G1767" s="20"/>
      <c r="H1767" s="20"/>
      <c r="I1767" s="20"/>
      <c r="J1767" s="21"/>
      <c r="K1767" s="21"/>
      <c r="L1767" s="22"/>
      <c r="M1767" s="36"/>
      <c r="N1767" s="26"/>
      <c r="O1767" s="25"/>
      <c r="P1767" s="26"/>
      <c r="Q1767" s="20"/>
      <c r="R1767" s="20"/>
      <c r="S1767" s="20"/>
      <c r="T1767" s="20"/>
      <c r="U1767" s="20"/>
      <c r="V1767" s="20"/>
    </row>
    <row r="1768" ht="12.75" customHeight="1">
      <c r="A1768" s="18"/>
      <c r="B1768" s="18"/>
      <c r="C1768" s="39"/>
      <c r="D1768" s="21"/>
      <c r="E1768" s="20"/>
      <c r="F1768" s="20"/>
      <c r="G1768" s="20"/>
      <c r="H1768" s="20"/>
      <c r="I1768" s="20"/>
      <c r="J1768" s="21"/>
      <c r="K1768" s="21"/>
      <c r="L1768" s="22"/>
      <c r="M1768" s="36"/>
      <c r="N1768" s="26"/>
      <c r="O1768" s="25"/>
      <c r="P1768" s="26"/>
      <c r="Q1768" s="20"/>
      <c r="R1768" s="20"/>
      <c r="S1768" s="20"/>
      <c r="T1768" s="20"/>
      <c r="U1768" s="20"/>
      <c r="V1768" s="20"/>
    </row>
    <row r="1769" ht="12.75" customHeight="1">
      <c r="A1769" s="18"/>
      <c r="B1769" s="18"/>
      <c r="C1769" s="39"/>
      <c r="D1769" s="21"/>
      <c r="E1769" s="20"/>
      <c r="F1769" s="20"/>
      <c r="G1769" s="20"/>
      <c r="H1769" s="20"/>
      <c r="I1769" s="20"/>
      <c r="J1769" s="21"/>
      <c r="K1769" s="21"/>
      <c r="L1769" s="22"/>
      <c r="M1769" s="36"/>
      <c r="N1769" s="26"/>
      <c r="O1769" s="25"/>
      <c r="P1769" s="26"/>
      <c r="Q1769" s="20"/>
      <c r="R1769" s="20"/>
      <c r="S1769" s="20"/>
      <c r="T1769" s="20"/>
      <c r="U1769" s="20"/>
      <c r="V1769" s="20"/>
    </row>
    <row r="1770" ht="12.75" customHeight="1">
      <c r="A1770" s="18"/>
      <c r="B1770" s="18"/>
      <c r="C1770" s="39"/>
      <c r="D1770" s="21"/>
      <c r="E1770" s="20"/>
      <c r="F1770" s="20"/>
      <c r="G1770" s="20"/>
      <c r="H1770" s="20"/>
      <c r="I1770" s="20"/>
      <c r="J1770" s="21"/>
      <c r="K1770" s="21"/>
      <c r="L1770" s="22"/>
      <c r="M1770" s="36"/>
      <c r="N1770" s="26"/>
      <c r="O1770" s="25"/>
      <c r="P1770" s="26"/>
      <c r="Q1770" s="20"/>
      <c r="R1770" s="20"/>
      <c r="S1770" s="20"/>
      <c r="T1770" s="20"/>
      <c r="U1770" s="20"/>
      <c r="V1770" s="20"/>
    </row>
    <row r="1771" ht="12.75" customHeight="1">
      <c r="A1771" s="18"/>
      <c r="B1771" s="18"/>
      <c r="C1771" s="39"/>
      <c r="D1771" s="21"/>
      <c r="E1771" s="20"/>
      <c r="F1771" s="20"/>
      <c r="G1771" s="20"/>
      <c r="H1771" s="20"/>
      <c r="I1771" s="20"/>
      <c r="J1771" s="21"/>
      <c r="K1771" s="21"/>
      <c r="L1771" s="22"/>
      <c r="M1771" s="36"/>
      <c r="N1771" s="26"/>
      <c r="O1771" s="25"/>
      <c r="P1771" s="26"/>
      <c r="Q1771" s="20"/>
      <c r="R1771" s="20"/>
      <c r="S1771" s="20"/>
      <c r="T1771" s="20"/>
      <c r="U1771" s="20"/>
      <c r="V1771" s="20"/>
    </row>
    <row r="1772" ht="12.75" customHeight="1">
      <c r="A1772" s="18"/>
      <c r="B1772" s="18"/>
      <c r="C1772" s="39"/>
      <c r="D1772" s="21"/>
      <c r="E1772" s="20"/>
      <c r="F1772" s="20"/>
      <c r="G1772" s="20"/>
      <c r="H1772" s="20"/>
      <c r="I1772" s="20"/>
      <c r="J1772" s="21"/>
      <c r="K1772" s="21"/>
      <c r="L1772" s="22"/>
      <c r="M1772" s="36"/>
      <c r="N1772" s="26"/>
      <c r="O1772" s="25"/>
      <c r="P1772" s="26"/>
      <c r="Q1772" s="20"/>
      <c r="R1772" s="20"/>
      <c r="S1772" s="20"/>
      <c r="T1772" s="20"/>
      <c r="U1772" s="20"/>
      <c r="V1772" s="20"/>
    </row>
    <row r="1773" ht="12.75" customHeight="1">
      <c r="A1773" s="18"/>
      <c r="B1773" s="18"/>
      <c r="C1773" s="39"/>
      <c r="D1773" s="21"/>
      <c r="E1773" s="20"/>
      <c r="F1773" s="20"/>
      <c r="G1773" s="20"/>
      <c r="H1773" s="20"/>
      <c r="I1773" s="20"/>
      <c r="J1773" s="21"/>
      <c r="K1773" s="21"/>
      <c r="L1773" s="22"/>
      <c r="M1773" s="36"/>
      <c r="N1773" s="26"/>
      <c r="O1773" s="25"/>
      <c r="P1773" s="26"/>
      <c r="Q1773" s="20"/>
      <c r="R1773" s="20"/>
      <c r="S1773" s="20"/>
      <c r="T1773" s="20"/>
      <c r="U1773" s="20"/>
      <c r="V1773" s="20"/>
    </row>
    <row r="1774" ht="12.75" customHeight="1">
      <c r="A1774" s="18"/>
      <c r="B1774" s="18"/>
      <c r="C1774" s="39"/>
      <c r="D1774" s="21"/>
      <c r="E1774" s="20"/>
      <c r="F1774" s="20"/>
      <c r="G1774" s="20"/>
      <c r="H1774" s="20"/>
      <c r="I1774" s="20"/>
      <c r="J1774" s="21"/>
      <c r="K1774" s="21"/>
      <c r="L1774" s="22"/>
      <c r="M1774" s="36"/>
      <c r="N1774" s="26"/>
      <c r="O1774" s="25"/>
      <c r="P1774" s="26"/>
      <c r="Q1774" s="20"/>
      <c r="R1774" s="20"/>
      <c r="S1774" s="20"/>
      <c r="T1774" s="20"/>
      <c r="U1774" s="20"/>
      <c r="V1774" s="20"/>
    </row>
    <row r="1775" ht="12.75" customHeight="1">
      <c r="A1775" s="18"/>
      <c r="B1775" s="18"/>
      <c r="C1775" s="39"/>
      <c r="D1775" s="21"/>
      <c r="E1775" s="20"/>
      <c r="F1775" s="20"/>
      <c r="G1775" s="20"/>
      <c r="H1775" s="20"/>
      <c r="I1775" s="20"/>
      <c r="J1775" s="21"/>
      <c r="K1775" s="21"/>
      <c r="L1775" s="22"/>
      <c r="M1775" s="36"/>
      <c r="N1775" s="26"/>
      <c r="O1775" s="25"/>
      <c r="P1775" s="26"/>
      <c r="Q1775" s="20"/>
      <c r="R1775" s="20"/>
      <c r="S1775" s="20"/>
      <c r="T1775" s="20"/>
      <c r="U1775" s="20"/>
      <c r="V1775" s="20"/>
    </row>
    <row r="1776" ht="12.75" customHeight="1">
      <c r="A1776" s="18"/>
      <c r="B1776" s="18"/>
      <c r="C1776" s="39"/>
      <c r="D1776" s="21"/>
      <c r="E1776" s="20"/>
      <c r="F1776" s="20"/>
      <c r="G1776" s="20"/>
      <c r="H1776" s="20"/>
      <c r="I1776" s="20"/>
      <c r="J1776" s="21"/>
      <c r="K1776" s="21"/>
      <c r="L1776" s="22"/>
      <c r="M1776" s="36"/>
      <c r="N1776" s="26"/>
      <c r="O1776" s="25"/>
      <c r="P1776" s="26"/>
      <c r="Q1776" s="20"/>
      <c r="R1776" s="20"/>
      <c r="S1776" s="20"/>
      <c r="T1776" s="20"/>
      <c r="U1776" s="20"/>
      <c r="V1776" s="20"/>
    </row>
    <row r="1777" ht="12.75" customHeight="1">
      <c r="A1777" s="18"/>
      <c r="B1777" s="18"/>
      <c r="C1777" s="39"/>
      <c r="D1777" s="21"/>
      <c r="E1777" s="20"/>
      <c r="F1777" s="20"/>
      <c r="G1777" s="20"/>
      <c r="H1777" s="20"/>
      <c r="I1777" s="20"/>
      <c r="J1777" s="21"/>
      <c r="K1777" s="21"/>
      <c r="L1777" s="22"/>
      <c r="M1777" s="36"/>
      <c r="N1777" s="26"/>
      <c r="O1777" s="25"/>
      <c r="P1777" s="26"/>
      <c r="Q1777" s="20"/>
      <c r="R1777" s="20"/>
      <c r="S1777" s="20"/>
      <c r="T1777" s="20"/>
      <c r="U1777" s="20"/>
      <c r="V1777" s="20"/>
    </row>
    <row r="1778" ht="12.75" customHeight="1">
      <c r="A1778" s="18"/>
      <c r="B1778" s="18"/>
      <c r="C1778" s="39"/>
      <c r="D1778" s="21"/>
      <c r="E1778" s="20"/>
      <c r="F1778" s="20"/>
      <c r="G1778" s="20"/>
      <c r="H1778" s="20"/>
      <c r="I1778" s="20"/>
      <c r="J1778" s="21"/>
      <c r="K1778" s="21"/>
      <c r="L1778" s="22"/>
      <c r="M1778" s="36"/>
      <c r="N1778" s="26"/>
      <c r="O1778" s="25"/>
      <c r="P1778" s="26"/>
      <c r="Q1778" s="20"/>
      <c r="R1778" s="20"/>
      <c r="S1778" s="20"/>
      <c r="T1778" s="20"/>
      <c r="U1778" s="20"/>
      <c r="V1778" s="20"/>
    </row>
    <row r="1779" ht="12.75" customHeight="1">
      <c r="A1779" s="18"/>
      <c r="B1779" s="18"/>
      <c r="C1779" s="39"/>
      <c r="D1779" s="21"/>
      <c r="E1779" s="20"/>
      <c r="F1779" s="20"/>
      <c r="G1779" s="20"/>
      <c r="H1779" s="20"/>
      <c r="I1779" s="20"/>
      <c r="J1779" s="21"/>
      <c r="K1779" s="21"/>
      <c r="L1779" s="22"/>
      <c r="M1779" s="36"/>
      <c r="N1779" s="26"/>
      <c r="O1779" s="25"/>
      <c r="P1779" s="26"/>
      <c r="Q1779" s="20"/>
      <c r="R1779" s="20"/>
      <c r="S1779" s="20"/>
      <c r="T1779" s="20"/>
      <c r="U1779" s="20"/>
      <c r="V1779" s="20"/>
    </row>
    <row r="1780" ht="12.75" customHeight="1">
      <c r="A1780" s="18"/>
      <c r="B1780" s="18"/>
      <c r="C1780" s="39"/>
      <c r="D1780" s="21"/>
      <c r="E1780" s="20"/>
      <c r="F1780" s="20"/>
      <c r="G1780" s="20"/>
      <c r="H1780" s="20"/>
      <c r="I1780" s="20"/>
      <c r="J1780" s="21"/>
      <c r="K1780" s="21"/>
      <c r="L1780" s="22"/>
      <c r="M1780" s="36"/>
      <c r="N1780" s="26"/>
      <c r="O1780" s="25"/>
      <c r="P1780" s="26"/>
      <c r="Q1780" s="20"/>
      <c r="R1780" s="20"/>
      <c r="S1780" s="20"/>
      <c r="T1780" s="20"/>
      <c r="U1780" s="20"/>
      <c r="V1780" s="20"/>
    </row>
    <row r="1781" ht="12.75" customHeight="1">
      <c r="A1781" s="18"/>
      <c r="B1781" s="18"/>
      <c r="C1781" s="39"/>
      <c r="D1781" s="21"/>
      <c r="E1781" s="20"/>
      <c r="F1781" s="20"/>
      <c r="G1781" s="20"/>
      <c r="H1781" s="20"/>
      <c r="I1781" s="20"/>
      <c r="J1781" s="21"/>
      <c r="K1781" s="21"/>
      <c r="L1781" s="22"/>
      <c r="M1781" s="36"/>
      <c r="N1781" s="26"/>
      <c r="O1781" s="25"/>
      <c r="P1781" s="26"/>
      <c r="Q1781" s="20"/>
      <c r="R1781" s="20"/>
      <c r="S1781" s="20"/>
      <c r="T1781" s="20"/>
      <c r="U1781" s="20"/>
      <c r="V1781" s="20"/>
    </row>
    <row r="1782" ht="12.75" customHeight="1">
      <c r="A1782" s="18"/>
      <c r="B1782" s="18"/>
      <c r="C1782" s="39"/>
      <c r="D1782" s="21"/>
      <c r="E1782" s="20"/>
      <c r="F1782" s="20"/>
      <c r="G1782" s="20"/>
      <c r="H1782" s="20"/>
      <c r="I1782" s="20"/>
      <c r="J1782" s="21"/>
      <c r="K1782" s="21"/>
      <c r="L1782" s="22"/>
      <c r="M1782" s="36"/>
      <c r="N1782" s="26"/>
      <c r="O1782" s="25"/>
      <c r="P1782" s="26"/>
      <c r="Q1782" s="20"/>
      <c r="R1782" s="20"/>
      <c r="S1782" s="20"/>
      <c r="T1782" s="20"/>
      <c r="U1782" s="20"/>
      <c r="V1782" s="20"/>
    </row>
    <row r="1783" ht="12.75" customHeight="1">
      <c r="A1783" s="18"/>
      <c r="B1783" s="18"/>
      <c r="C1783" s="39"/>
      <c r="D1783" s="21"/>
      <c r="E1783" s="20"/>
      <c r="F1783" s="20"/>
      <c r="G1783" s="20"/>
      <c r="H1783" s="20"/>
      <c r="I1783" s="20"/>
      <c r="J1783" s="21"/>
      <c r="K1783" s="21"/>
      <c r="L1783" s="22"/>
      <c r="M1783" s="36"/>
      <c r="N1783" s="26"/>
      <c r="O1783" s="25"/>
      <c r="P1783" s="26"/>
      <c r="Q1783" s="20"/>
      <c r="R1783" s="20"/>
      <c r="S1783" s="20"/>
      <c r="T1783" s="20"/>
      <c r="U1783" s="20"/>
      <c r="V1783" s="20"/>
    </row>
    <row r="1784" ht="12.75" customHeight="1">
      <c r="A1784" s="18"/>
      <c r="B1784" s="18"/>
      <c r="C1784" s="39"/>
      <c r="D1784" s="21"/>
      <c r="E1784" s="20"/>
      <c r="F1784" s="20"/>
      <c r="G1784" s="20"/>
      <c r="H1784" s="20"/>
      <c r="I1784" s="20"/>
      <c r="J1784" s="21"/>
      <c r="K1784" s="21"/>
      <c r="L1784" s="22"/>
      <c r="M1784" s="36"/>
      <c r="N1784" s="26"/>
      <c r="O1784" s="25"/>
      <c r="P1784" s="26"/>
      <c r="Q1784" s="20"/>
      <c r="R1784" s="20"/>
      <c r="S1784" s="20"/>
      <c r="T1784" s="20"/>
      <c r="U1784" s="20"/>
      <c r="V1784" s="20"/>
    </row>
    <row r="1785" ht="12.75" customHeight="1">
      <c r="A1785" s="18"/>
      <c r="B1785" s="18"/>
      <c r="C1785" s="39"/>
      <c r="D1785" s="21"/>
      <c r="E1785" s="20"/>
      <c r="F1785" s="20"/>
      <c r="G1785" s="20"/>
      <c r="H1785" s="20"/>
      <c r="I1785" s="20"/>
      <c r="J1785" s="21"/>
      <c r="K1785" s="21"/>
      <c r="L1785" s="22"/>
      <c r="M1785" s="36"/>
      <c r="N1785" s="26"/>
      <c r="O1785" s="25"/>
      <c r="P1785" s="26"/>
      <c r="Q1785" s="20"/>
      <c r="R1785" s="20"/>
      <c r="S1785" s="20"/>
      <c r="T1785" s="20"/>
      <c r="U1785" s="20"/>
      <c r="V1785" s="20"/>
    </row>
    <row r="1786" ht="12.75" customHeight="1">
      <c r="A1786" s="18"/>
      <c r="B1786" s="18"/>
      <c r="C1786" s="39"/>
      <c r="D1786" s="21"/>
      <c r="E1786" s="20"/>
      <c r="F1786" s="20"/>
      <c r="G1786" s="20"/>
      <c r="H1786" s="20"/>
      <c r="I1786" s="20"/>
      <c r="J1786" s="21"/>
      <c r="K1786" s="21"/>
      <c r="L1786" s="22"/>
      <c r="M1786" s="36"/>
      <c r="N1786" s="26"/>
      <c r="O1786" s="25"/>
      <c r="P1786" s="26"/>
      <c r="Q1786" s="20"/>
      <c r="R1786" s="20"/>
      <c r="S1786" s="20"/>
      <c r="T1786" s="20"/>
      <c r="U1786" s="20"/>
      <c r="V1786" s="20"/>
    </row>
    <row r="1787" ht="12.75" customHeight="1">
      <c r="A1787" s="18"/>
      <c r="B1787" s="18"/>
      <c r="C1787" s="39"/>
      <c r="D1787" s="21"/>
      <c r="E1787" s="20"/>
      <c r="F1787" s="20"/>
      <c r="G1787" s="20"/>
      <c r="H1787" s="20"/>
      <c r="I1787" s="20"/>
      <c r="J1787" s="21"/>
      <c r="K1787" s="21"/>
      <c r="L1787" s="22"/>
      <c r="M1787" s="36"/>
      <c r="N1787" s="26"/>
      <c r="O1787" s="25"/>
      <c r="P1787" s="26"/>
      <c r="Q1787" s="20"/>
      <c r="R1787" s="20"/>
      <c r="S1787" s="20"/>
      <c r="T1787" s="20"/>
      <c r="U1787" s="20"/>
      <c r="V1787" s="20"/>
    </row>
    <row r="1788" ht="12.75" customHeight="1">
      <c r="A1788" s="18"/>
      <c r="B1788" s="18"/>
      <c r="C1788" s="39"/>
      <c r="D1788" s="21"/>
      <c r="E1788" s="20"/>
      <c r="F1788" s="20"/>
      <c r="G1788" s="20"/>
      <c r="H1788" s="20"/>
      <c r="I1788" s="20"/>
      <c r="J1788" s="21"/>
      <c r="K1788" s="21"/>
      <c r="L1788" s="22"/>
      <c r="M1788" s="36"/>
      <c r="N1788" s="26"/>
      <c r="O1788" s="25"/>
      <c r="P1788" s="26"/>
      <c r="Q1788" s="20"/>
      <c r="R1788" s="20"/>
      <c r="S1788" s="20"/>
      <c r="T1788" s="20"/>
      <c r="U1788" s="20"/>
      <c r="V1788" s="20"/>
    </row>
    <row r="1789" ht="12.75" customHeight="1">
      <c r="A1789" s="18"/>
      <c r="B1789" s="18"/>
      <c r="C1789" s="39"/>
      <c r="D1789" s="21"/>
      <c r="E1789" s="20"/>
      <c r="F1789" s="20"/>
      <c r="G1789" s="20"/>
      <c r="H1789" s="20"/>
      <c r="I1789" s="20"/>
      <c r="J1789" s="21"/>
      <c r="K1789" s="21"/>
      <c r="L1789" s="22"/>
      <c r="M1789" s="36"/>
      <c r="N1789" s="26"/>
      <c r="O1789" s="25"/>
      <c r="P1789" s="26"/>
      <c r="Q1789" s="20"/>
      <c r="R1789" s="20"/>
      <c r="S1789" s="20"/>
      <c r="T1789" s="20"/>
      <c r="U1789" s="20"/>
      <c r="V1789" s="20"/>
    </row>
    <row r="1790" ht="12.75" customHeight="1">
      <c r="A1790" s="18"/>
      <c r="B1790" s="18"/>
      <c r="C1790" s="39"/>
      <c r="D1790" s="21"/>
      <c r="E1790" s="20"/>
      <c r="F1790" s="20"/>
      <c r="G1790" s="20"/>
      <c r="H1790" s="20"/>
      <c r="I1790" s="20"/>
      <c r="J1790" s="21"/>
      <c r="K1790" s="21"/>
      <c r="L1790" s="22"/>
      <c r="M1790" s="36"/>
      <c r="N1790" s="26"/>
      <c r="O1790" s="25"/>
      <c r="P1790" s="26"/>
      <c r="Q1790" s="20"/>
      <c r="R1790" s="20"/>
      <c r="S1790" s="20"/>
      <c r="T1790" s="20"/>
      <c r="U1790" s="20"/>
      <c r="V1790" s="20"/>
    </row>
    <row r="1791" ht="12.75" customHeight="1">
      <c r="A1791" s="18"/>
      <c r="B1791" s="18"/>
      <c r="C1791" s="39"/>
      <c r="D1791" s="21"/>
      <c r="E1791" s="20"/>
      <c r="F1791" s="20"/>
      <c r="G1791" s="20"/>
      <c r="H1791" s="20"/>
      <c r="I1791" s="20"/>
      <c r="J1791" s="21"/>
      <c r="K1791" s="21"/>
      <c r="L1791" s="22"/>
      <c r="M1791" s="36"/>
      <c r="N1791" s="26"/>
      <c r="O1791" s="25"/>
      <c r="P1791" s="26"/>
      <c r="Q1791" s="20"/>
      <c r="R1791" s="20"/>
      <c r="S1791" s="20"/>
      <c r="T1791" s="20"/>
      <c r="U1791" s="20"/>
      <c r="V1791" s="20"/>
    </row>
    <row r="1792" ht="12.75" customHeight="1">
      <c r="A1792" s="18"/>
      <c r="B1792" s="18"/>
      <c r="C1792" s="39"/>
      <c r="D1792" s="21"/>
      <c r="E1792" s="20"/>
      <c r="F1792" s="20"/>
      <c r="G1792" s="20"/>
      <c r="H1792" s="20"/>
      <c r="I1792" s="20"/>
      <c r="J1792" s="21"/>
      <c r="K1792" s="21"/>
      <c r="L1792" s="22"/>
      <c r="M1792" s="36"/>
      <c r="N1792" s="26"/>
      <c r="O1792" s="25"/>
      <c r="P1792" s="26"/>
      <c r="Q1792" s="20"/>
      <c r="R1792" s="20"/>
      <c r="S1792" s="20"/>
      <c r="T1792" s="20"/>
      <c r="U1792" s="20"/>
      <c r="V1792" s="20"/>
    </row>
    <row r="1793" ht="12.75" customHeight="1">
      <c r="A1793" s="18"/>
      <c r="B1793" s="18"/>
      <c r="C1793" s="39"/>
      <c r="D1793" s="21"/>
      <c r="E1793" s="20"/>
      <c r="F1793" s="20"/>
      <c r="G1793" s="20"/>
      <c r="H1793" s="20"/>
      <c r="I1793" s="20"/>
      <c r="J1793" s="21"/>
      <c r="K1793" s="21"/>
      <c r="L1793" s="22"/>
      <c r="M1793" s="36"/>
      <c r="N1793" s="26"/>
      <c r="O1793" s="25"/>
      <c r="P1793" s="26"/>
      <c r="Q1793" s="20"/>
      <c r="R1793" s="20"/>
      <c r="S1793" s="20"/>
      <c r="T1793" s="20"/>
      <c r="U1793" s="20"/>
      <c r="V1793" s="20"/>
    </row>
    <row r="1794" ht="12.75" customHeight="1">
      <c r="A1794" s="18"/>
      <c r="B1794" s="18"/>
      <c r="C1794" s="39"/>
      <c r="D1794" s="21"/>
      <c r="E1794" s="20"/>
      <c r="F1794" s="20"/>
      <c r="G1794" s="20"/>
      <c r="H1794" s="20"/>
      <c r="I1794" s="20"/>
      <c r="J1794" s="21"/>
      <c r="K1794" s="21"/>
      <c r="L1794" s="22"/>
      <c r="M1794" s="36"/>
      <c r="N1794" s="26"/>
      <c r="O1794" s="25"/>
      <c r="P1794" s="26"/>
      <c r="Q1794" s="20"/>
      <c r="R1794" s="20"/>
      <c r="S1794" s="20"/>
      <c r="T1794" s="20"/>
      <c r="U1794" s="20"/>
      <c r="V1794" s="20"/>
    </row>
    <row r="1795" ht="12.75" customHeight="1">
      <c r="A1795" s="18"/>
      <c r="B1795" s="18"/>
      <c r="C1795" s="39"/>
      <c r="D1795" s="21"/>
      <c r="E1795" s="20"/>
      <c r="F1795" s="20"/>
      <c r="G1795" s="20"/>
      <c r="H1795" s="20"/>
      <c r="I1795" s="20"/>
      <c r="J1795" s="21"/>
      <c r="K1795" s="21"/>
      <c r="L1795" s="22"/>
      <c r="M1795" s="36"/>
      <c r="N1795" s="26"/>
      <c r="O1795" s="25"/>
      <c r="P1795" s="26"/>
      <c r="Q1795" s="20"/>
      <c r="R1795" s="20"/>
      <c r="S1795" s="20"/>
      <c r="T1795" s="20"/>
      <c r="U1795" s="20"/>
      <c r="V1795" s="20"/>
    </row>
    <row r="1796" ht="12.75" customHeight="1">
      <c r="A1796" s="18"/>
      <c r="B1796" s="18"/>
      <c r="C1796" s="39"/>
      <c r="D1796" s="21"/>
      <c r="E1796" s="20"/>
      <c r="F1796" s="20"/>
      <c r="G1796" s="20"/>
      <c r="H1796" s="20"/>
      <c r="I1796" s="20"/>
      <c r="J1796" s="21"/>
      <c r="K1796" s="21"/>
      <c r="L1796" s="22"/>
      <c r="M1796" s="36"/>
      <c r="N1796" s="26"/>
      <c r="O1796" s="25"/>
      <c r="P1796" s="26"/>
      <c r="Q1796" s="20"/>
      <c r="R1796" s="20"/>
      <c r="S1796" s="20"/>
      <c r="T1796" s="20"/>
      <c r="U1796" s="20"/>
      <c r="V1796" s="20"/>
    </row>
    <row r="1797" ht="12.75" customHeight="1">
      <c r="A1797" s="18"/>
      <c r="B1797" s="18"/>
      <c r="C1797" s="39"/>
      <c r="D1797" s="21"/>
      <c r="E1797" s="20"/>
      <c r="F1797" s="20"/>
      <c r="G1797" s="20"/>
      <c r="H1797" s="20"/>
      <c r="I1797" s="20"/>
      <c r="J1797" s="21"/>
      <c r="K1797" s="21"/>
      <c r="L1797" s="22"/>
      <c r="M1797" s="36"/>
      <c r="N1797" s="26"/>
      <c r="O1797" s="25"/>
      <c r="P1797" s="26"/>
      <c r="Q1797" s="20"/>
      <c r="R1797" s="20"/>
      <c r="S1797" s="20"/>
      <c r="T1797" s="20"/>
      <c r="U1797" s="20"/>
      <c r="V1797" s="20"/>
    </row>
    <row r="1798" ht="12.75" customHeight="1">
      <c r="A1798" s="18"/>
      <c r="B1798" s="18"/>
      <c r="C1798" s="39"/>
      <c r="D1798" s="21"/>
      <c r="E1798" s="20"/>
      <c r="F1798" s="20"/>
      <c r="G1798" s="20"/>
      <c r="H1798" s="20"/>
      <c r="I1798" s="20"/>
      <c r="J1798" s="21"/>
      <c r="K1798" s="21"/>
      <c r="L1798" s="22"/>
      <c r="M1798" s="36"/>
      <c r="N1798" s="26"/>
      <c r="O1798" s="25"/>
      <c r="P1798" s="26"/>
      <c r="Q1798" s="20"/>
      <c r="R1798" s="20"/>
      <c r="S1798" s="20"/>
      <c r="T1798" s="20"/>
      <c r="U1798" s="20"/>
      <c r="V1798" s="20"/>
    </row>
    <row r="1799" ht="12.75" customHeight="1">
      <c r="A1799" s="18"/>
      <c r="B1799" s="18"/>
      <c r="C1799" s="39"/>
      <c r="D1799" s="21"/>
      <c r="E1799" s="20"/>
      <c r="F1799" s="20"/>
      <c r="G1799" s="20"/>
      <c r="H1799" s="20"/>
      <c r="I1799" s="20"/>
      <c r="J1799" s="21"/>
      <c r="K1799" s="21"/>
      <c r="L1799" s="22"/>
      <c r="M1799" s="36"/>
      <c r="N1799" s="26"/>
      <c r="O1799" s="25"/>
      <c r="P1799" s="26"/>
      <c r="Q1799" s="20"/>
      <c r="R1799" s="20"/>
      <c r="S1799" s="20"/>
      <c r="T1799" s="20"/>
      <c r="U1799" s="20"/>
      <c r="V1799" s="20"/>
    </row>
    <row r="1800" ht="12.75" customHeight="1">
      <c r="A1800" s="18"/>
      <c r="B1800" s="18"/>
      <c r="C1800" s="39"/>
      <c r="D1800" s="21"/>
      <c r="E1800" s="20"/>
      <c r="F1800" s="20"/>
      <c r="G1800" s="20"/>
      <c r="H1800" s="20"/>
      <c r="I1800" s="20"/>
      <c r="J1800" s="21"/>
      <c r="K1800" s="21"/>
      <c r="L1800" s="22"/>
      <c r="M1800" s="36"/>
      <c r="N1800" s="26"/>
      <c r="O1800" s="25"/>
      <c r="P1800" s="26"/>
      <c r="Q1800" s="20"/>
      <c r="R1800" s="20"/>
      <c r="S1800" s="20"/>
      <c r="T1800" s="20"/>
      <c r="U1800" s="20"/>
      <c r="V1800" s="20"/>
    </row>
    <row r="1801" ht="12.75" customHeight="1">
      <c r="A1801" s="18"/>
      <c r="B1801" s="18"/>
      <c r="C1801" s="39"/>
      <c r="D1801" s="21"/>
      <c r="E1801" s="20"/>
      <c r="F1801" s="20"/>
      <c r="G1801" s="20"/>
      <c r="H1801" s="20"/>
      <c r="I1801" s="20"/>
      <c r="J1801" s="21"/>
      <c r="K1801" s="21"/>
      <c r="L1801" s="22"/>
      <c r="M1801" s="36"/>
      <c r="N1801" s="26"/>
      <c r="O1801" s="25"/>
      <c r="P1801" s="26"/>
      <c r="Q1801" s="20"/>
      <c r="R1801" s="20"/>
      <c r="S1801" s="20"/>
      <c r="T1801" s="20"/>
      <c r="U1801" s="20"/>
      <c r="V1801" s="20"/>
    </row>
    <row r="1802" ht="12.75" customHeight="1">
      <c r="A1802" s="18"/>
      <c r="B1802" s="18"/>
      <c r="C1802" s="39"/>
      <c r="D1802" s="21"/>
      <c r="E1802" s="20"/>
      <c r="F1802" s="20"/>
      <c r="G1802" s="20"/>
      <c r="H1802" s="20"/>
      <c r="I1802" s="20"/>
      <c r="J1802" s="21"/>
      <c r="K1802" s="21"/>
      <c r="L1802" s="22"/>
      <c r="M1802" s="36"/>
      <c r="N1802" s="26"/>
      <c r="O1802" s="25"/>
      <c r="P1802" s="26"/>
      <c r="Q1802" s="20"/>
      <c r="R1802" s="20"/>
      <c r="S1802" s="20"/>
      <c r="T1802" s="20"/>
      <c r="U1802" s="20"/>
      <c r="V1802" s="20"/>
    </row>
    <row r="1803" ht="12.75" customHeight="1">
      <c r="A1803" s="18"/>
      <c r="B1803" s="18"/>
      <c r="C1803" s="39"/>
      <c r="D1803" s="21"/>
      <c r="E1803" s="20"/>
      <c r="F1803" s="20"/>
      <c r="G1803" s="20"/>
      <c r="H1803" s="20"/>
      <c r="I1803" s="20"/>
      <c r="J1803" s="21"/>
      <c r="K1803" s="21"/>
      <c r="L1803" s="22"/>
      <c r="M1803" s="36"/>
      <c r="N1803" s="26"/>
      <c r="O1803" s="25"/>
      <c r="P1803" s="26"/>
      <c r="Q1803" s="20"/>
      <c r="R1803" s="20"/>
      <c r="S1803" s="20"/>
      <c r="T1803" s="20"/>
      <c r="U1803" s="20"/>
      <c r="V1803" s="20"/>
    </row>
    <row r="1804" ht="12.75" customHeight="1">
      <c r="A1804" s="18"/>
      <c r="B1804" s="18"/>
      <c r="C1804" s="39"/>
      <c r="D1804" s="21"/>
      <c r="E1804" s="20"/>
      <c r="F1804" s="20"/>
      <c r="G1804" s="20"/>
      <c r="H1804" s="20"/>
      <c r="I1804" s="20"/>
      <c r="J1804" s="21"/>
      <c r="K1804" s="21"/>
      <c r="L1804" s="22"/>
      <c r="M1804" s="36"/>
      <c r="N1804" s="26"/>
      <c r="O1804" s="25"/>
      <c r="P1804" s="26"/>
      <c r="Q1804" s="20"/>
      <c r="R1804" s="20"/>
      <c r="S1804" s="20"/>
      <c r="T1804" s="20"/>
      <c r="U1804" s="20"/>
      <c r="V1804" s="20"/>
    </row>
    <row r="1805" ht="12.75" customHeight="1">
      <c r="A1805" s="18"/>
      <c r="B1805" s="18"/>
      <c r="C1805" s="39"/>
      <c r="D1805" s="21"/>
      <c r="E1805" s="20"/>
      <c r="F1805" s="20"/>
      <c r="G1805" s="20"/>
      <c r="H1805" s="20"/>
      <c r="I1805" s="20"/>
      <c r="J1805" s="21"/>
      <c r="K1805" s="21"/>
      <c r="L1805" s="22"/>
      <c r="M1805" s="36"/>
      <c r="N1805" s="26"/>
      <c r="O1805" s="25"/>
      <c r="P1805" s="26"/>
      <c r="Q1805" s="20"/>
      <c r="R1805" s="20"/>
      <c r="S1805" s="20"/>
      <c r="T1805" s="20"/>
      <c r="U1805" s="20"/>
      <c r="V1805" s="20"/>
    </row>
    <row r="1806" ht="12.75" customHeight="1">
      <c r="A1806" s="18"/>
      <c r="B1806" s="18"/>
      <c r="C1806" s="39"/>
      <c r="D1806" s="21"/>
      <c r="E1806" s="20"/>
      <c r="F1806" s="20"/>
      <c r="G1806" s="20"/>
      <c r="H1806" s="20"/>
      <c r="I1806" s="20"/>
      <c r="J1806" s="21"/>
      <c r="K1806" s="21"/>
      <c r="L1806" s="22"/>
      <c r="M1806" s="36"/>
      <c r="N1806" s="26"/>
      <c r="O1806" s="25"/>
      <c r="P1806" s="26"/>
      <c r="Q1806" s="20"/>
      <c r="R1806" s="20"/>
      <c r="S1806" s="20"/>
      <c r="T1806" s="20"/>
      <c r="U1806" s="20"/>
      <c r="V1806" s="20"/>
    </row>
    <row r="1807" ht="12.75" customHeight="1">
      <c r="A1807" s="18"/>
      <c r="B1807" s="18"/>
      <c r="C1807" s="39"/>
      <c r="D1807" s="21"/>
      <c r="E1807" s="20"/>
      <c r="F1807" s="20"/>
      <c r="G1807" s="20"/>
      <c r="H1807" s="20"/>
      <c r="I1807" s="20"/>
      <c r="J1807" s="21"/>
      <c r="K1807" s="21"/>
      <c r="L1807" s="22"/>
      <c r="M1807" s="36"/>
      <c r="N1807" s="26"/>
      <c r="O1807" s="25"/>
      <c r="P1807" s="26"/>
      <c r="Q1807" s="20"/>
      <c r="R1807" s="20"/>
      <c r="S1807" s="20"/>
      <c r="T1807" s="20"/>
      <c r="U1807" s="20"/>
      <c r="V1807" s="20"/>
    </row>
    <row r="1808" ht="12.75" customHeight="1">
      <c r="A1808" s="18"/>
      <c r="B1808" s="18"/>
      <c r="C1808" s="39"/>
      <c r="D1808" s="21"/>
      <c r="E1808" s="20"/>
      <c r="F1808" s="20"/>
      <c r="G1808" s="20"/>
      <c r="H1808" s="20"/>
      <c r="I1808" s="20"/>
      <c r="J1808" s="21"/>
      <c r="K1808" s="21"/>
      <c r="L1808" s="22"/>
      <c r="M1808" s="36"/>
      <c r="N1808" s="26"/>
      <c r="O1808" s="25"/>
      <c r="P1808" s="26"/>
      <c r="Q1808" s="20"/>
      <c r="R1808" s="20"/>
      <c r="S1808" s="20"/>
      <c r="T1808" s="20"/>
      <c r="U1808" s="20"/>
      <c r="V1808" s="20"/>
    </row>
    <row r="1809" ht="12.75" customHeight="1">
      <c r="A1809" s="18"/>
      <c r="B1809" s="18"/>
      <c r="C1809" s="39"/>
      <c r="D1809" s="21"/>
      <c r="E1809" s="20"/>
      <c r="F1809" s="20"/>
      <c r="G1809" s="20"/>
      <c r="H1809" s="20"/>
      <c r="I1809" s="20"/>
      <c r="J1809" s="21"/>
      <c r="K1809" s="21"/>
      <c r="L1809" s="22"/>
      <c r="M1809" s="36"/>
      <c r="N1809" s="26"/>
      <c r="O1809" s="25"/>
      <c r="P1809" s="26"/>
      <c r="Q1809" s="20"/>
      <c r="R1809" s="20"/>
      <c r="S1809" s="20"/>
      <c r="T1809" s="20"/>
      <c r="U1809" s="20"/>
      <c r="V1809" s="20"/>
    </row>
    <row r="1810" ht="12.75" customHeight="1">
      <c r="A1810" s="18"/>
      <c r="B1810" s="18"/>
      <c r="C1810" s="39"/>
      <c r="D1810" s="21"/>
      <c r="E1810" s="20"/>
      <c r="F1810" s="20"/>
      <c r="G1810" s="20"/>
      <c r="H1810" s="20"/>
      <c r="I1810" s="20"/>
      <c r="J1810" s="21"/>
      <c r="K1810" s="21"/>
      <c r="L1810" s="22"/>
      <c r="M1810" s="36"/>
      <c r="N1810" s="26"/>
      <c r="O1810" s="25"/>
      <c r="P1810" s="26"/>
      <c r="Q1810" s="20"/>
      <c r="R1810" s="20"/>
      <c r="S1810" s="20"/>
      <c r="T1810" s="20"/>
      <c r="U1810" s="20"/>
      <c r="V1810" s="20"/>
    </row>
    <row r="1811" ht="12.75" customHeight="1">
      <c r="A1811" s="18"/>
      <c r="B1811" s="18"/>
      <c r="C1811" s="39"/>
      <c r="D1811" s="21"/>
      <c r="E1811" s="20"/>
      <c r="F1811" s="20"/>
      <c r="G1811" s="20"/>
      <c r="H1811" s="20"/>
      <c r="I1811" s="20"/>
      <c r="J1811" s="21"/>
      <c r="K1811" s="21"/>
      <c r="L1811" s="22"/>
      <c r="M1811" s="36"/>
      <c r="N1811" s="26"/>
      <c r="O1811" s="25"/>
      <c r="P1811" s="26"/>
      <c r="Q1811" s="20"/>
      <c r="R1811" s="20"/>
      <c r="S1811" s="20"/>
      <c r="T1811" s="20"/>
      <c r="U1811" s="20"/>
      <c r="V1811" s="20"/>
    </row>
    <row r="1812" ht="12.75" customHeight="1">
      <c r="A1812" s="18"/>
      <c r="B1812" s="18"/>
      <c r="C1812" s="39"/>
      <c r="D1812" s="21"/>
      <c r="E1812" s="20"/>
      <c r="F1812" s="20"/>
      <c r="G1812" s="20"/>
      <c r="H1812" s="20"/>
      <c r="I1812" s="20"/>
      <c r="J1812" s="21"/>
      <c r="K1812" s="21"/>
      <c r="L1812" s="22"/>
      <c r="M1812" s="36"/>
      <c r="N1812" s="26"/>
      <c r="O1812" s="25"/>
      <c r="P1812" s="26"/>
      <c r="Q1812" s="20"/>
      <c r="R1812" s="20"/>
      <c r="S1812" s="20"/>
      <c r="T1812" s="20"/>
      <c r="U1812" s="20"/>
      <c r="V1812" s="20"/>
    </row>
    <row r="1813" ht="12.75" customHeight="1">
      <c r="A1813" s="18"/>
      <c r="B1813" s="18"/>
      <c r="C1813" s="39"/>
      <c r="D1813" s="21"/>
      <c r="E1813" s="20"/>
      <c r="F1813" s="20"/>
      <c r="G1813" s="20"/>
      <c r="H1813" s="20"/>
      <c r="I1813" s="20"/>
      <c r="J1813" s="21"/>
      <c r="K1813" s="21"/>
      <c r="L1813" s="22"/>
      <c r="M1813" s="36"/>
      <c r="N1813" s="26"/>
      <c r="O1813" s="25"/>
      <c r="P1813" s="26"/>
      <c r="Q1813" s="20"/>
      <c r="R1813" s="20"/>
      <c r="S1813" s="20"/>
      <c r="T1813" s="20"/>
      <c r="U1813" s="20"/>
      <c r="V1813" s="20"/>
    </row>
    <row r="1814" ht="12.75" customHeight="1">
      <c r="A1814" s="18"/>
      <c r="B1814" s="18"/>
      <c r="C1814" s="39"/>
      <c r="D1814" s="21"/>
      <c r="E1814" s="20"/>
      <c r="F1814" s="20"/>
      <c r="G1814" s="20"/>
      <c r="H1814" s="20"/>
      <c r="I1814" s="20"/>
      <c r="J1814" s="21"/>
      <c r="K1814" s="21"/>
      <c r="L1814" s="22"/>
      <c r="M1814" s="36"/>
      <c r="N1814" s="26"/>
      <c r="O1814" s="25"/>
      <c r="P1814" s="26"/>
      <c r="Q1814" s="20"/>
      <c r="R1814" s="20"/>
      <c r="S1814" s="20"/>
      <c r="T1814" s="20"/>
      <c r="U1814" s="20"/>
      <c r="V1814" s="20"/>
    </row>
    <row r="1815" ht="12.75" customHeight="1">
      <c r="A1815" s="18"/>
      <c r="B1815" s="18"/>
      <c r="C1815" s="39"/>
      <c r="D1815" s="21"/>
      <c r="E1815" s="20"/>
      <c r="F1815" s="20"/>
      <c r="G1815" s="20"/>
      <c r="H1815" s="20"/>
      <c r="I1815" s="20"/>
      <c r="J1815" s="21"/>
      <c r="K1815" s="21"/>
      <c r="L1815" s="22"/>
      <c r="M1815" s="36"/>
      <c r="N1815" s="26"/>
      <c r="O1815" s="25"/>
      <c r="P1815" s="26"/>
      <c r="Q1815" s="20"/>
      <c r="R1815" s="20"/>
      <c r="S1815" s="20"/>
      <c r="T1815" s="20"/>
      <c r="U1815" s="20"/>
      <c r="V1815" s="20"/>
    </row>
    <row r="1816" ht="12.75" customHeight="1">
      <c r="A1816" s="18"/>
      <c r="B1816" s="18"/>
      <c r="C1816" s="39"/>
      <c r="D1816" s="21"/>
      <c r="E1816" s="20"/>
      <c r="F1816" s="20"/>
      <c r="G1816" s="20"/>
      <c r="H1816" s="20"/>
      <c r="I1816" s="20"/>
      <c r="J1816" s="21"/>
      <c r="K1816" s="21"/>
      <c r="L1816" s="22"/>
      <c r="M1816" s="36"/>
      <c r="N1816" s="26"/>
      <c r="O1816" s="25"/>
      <c r="P1816" s="26"/>
      <c r="Q1816" s="20"/>
      <c r="R1816" s="20"/>
      <c r="S1816" s="20"/>
      <c r="T1816" s="20"/>
      <c r="U1816" s="20"/>
      <c r="V1816" s="20"/>
    </row>
    <row r="1817" ht="12.75" customHeight="1">
      <c r="A1817" s="18"/>
      <c r="B1817" s="18"/>
      <c r="C1817" s="39"/>
      <c r="D1817" s="21"/>
      <c r="E1817" s="20"/>
      <c r="F1817" s="20"/>
      <c r="G1817" s="20"/>
      <c r="H1817" s="20"/>
      <c r="I1817" s="20"/>
      <c r="J1817" s="21"/>
      <c r="K1817" s="21"/>
      <c r="L1817" s="22"/>
      <c r="M1817" s="36"/>
      <c r="N1817" s="26"/>
      <c r="O1817" s="25"/>
      <c r="P1817" s="26"/>
      <c r="Q1817" s="20"/>
      <c r="R1817" s="20"/>
      <c r="S1817" s="20"/>
      <c r="T1817" s="20"/>
      <c r="U1817" s="20"/>
      <c r="V1817" s="20"/>
    </row>
    <row r="1818" ht="12.75" customHeight="1">
      <c r="A1818" s="18"/>
      <c r="B1818" s="18"/>
      <c r="C1818" s="39"/>
      <c r="D1818" s="21"/>
      <c r="E1818" s="20"/>
      <c r="F1818" s="20"/>
      <c r="G1818" s="20"/>
      <c r="H1818" s="20"/>
      <c r="I1818" s="20"/>
      <c r="J1818" s="21"/>
      <c r="K1818" s="21"/>
      <c r="L1818" s="22"/>
      <c r="M1818" s="36"/>
      <c r="N1818" s="26"/>
      <c r="O1818" s="25"/>
      <c r="P1818" s="26"/>
      <c r="Q1818" s="20"/>
      <c r="R1818" s="20"/>
      <c r="S1818" s="20"/>
      <c r="T1818" s="20"/>
      <c r="U1818" s="20"/>
      <c r="V1818" s="20"/>
    </row>
    <row r="1819" ht="12.75" customHeight="1">
      <c r="A1819" s="18"/>
      <c r="B1819" s="18"/>
      <c r="C1819" s="39"/>
      <c r="D1819" s="21"/>
      <c r="E1819" s="20"/>
      <c r="F1819" s="20"/>
      <c r="G1819" s="20"/>
      <c r="H1819" s="20"/>
      <c r="I1819" s="20"/>
      <c r="J1819" s="21"/>
      <c r="K1819" s="21"/>
      <c r="L1819" s="22"/>
      <c r="M1819" s="36"/>
      <c r="N1819" s="26"/>
      <c r="O1819" s="25"/>
      <c r="P1819" s="26"/>
      <c r="Q1819" s="20"/>
      <c r="R1819" s="20"/>
      <c r="S1819" s="20"/>
      <c r="T1819" s="20"/>
      <c r="U1819" s="20"/>
      <c r="V1819" s="20"/>
    </row>
    <row r="1820" ht="12.75" customHeight="1">
      <c r="A1820" s="18"/>
      <c r="B1820" s="18"/>
      <c r="C1820" s="39"/>
      <c r="D1820" s="21"/>
      <c r="E1820" s="20"/>
      <c r="F1820" s="20"/>
      <c r="G1820" s="20"/>
      <c r="H1820" s="20"/>
      <c r="I1820" s="20"/>
      <c r="J1820" s="21"/>
      <c r="K1820" s="21"/>
      <c r="L1820" s="22"/>
      <c r="M1820" s="36"/>
      <c r="N1820" s="26"/>
      <c r="O1820" s="25"/>
      <c r="P1820" s="26"/>
      <c r="Q1820" s="20"/>
      <c r="R1820" s="20"/>
      <c r="S1820" s="20"/>
      <c r="T1820" s="20"/>
      <c r="U1820" s="20"/>
      <c r="V1820" s="20"/>
    </row>
    <row r="1821" ht="12.75" customHeight="1">
      <c r="A1821" s="18"/>
      <c r="B1821" s="18"/>
      <c r="C1821" s="39"/>
      <c r="D1821" s="21"/>
      <c r="E1821" s="20"/>
      <c r="F1821" s="20"/>
      <c r="G1821" s="20"/>
      <c r="H1821" s="20"/>
      <c r="I1821" s="20"/>
      <c r="J1821" s="21"/>
      <c r="K1821" s="21"/>
      <c r="L1821" s="22"/>
      <c r="M1821" s="36"/>
      <c r="N1821" s="26"/>
      <c r="O1821" s="25"/>
      <c r="P1821" s="26"/>
      <c r="Q1821" s="20"/>
      <c r="R1821" s="20"/>
      <c r="S1821" s="20"/>
      <c r="T1821" s="20"/>
      <c r="U1821" s="20"/>
      <c r="V1821" s="20"/>
    </row>
    <row r="1822" ht="12.75" customHeight="1">
      <c r="A1822" s="18"/>
      <c r="B1822" s="18"/>
      <c r="C1822" s="39"/>
      <c r="D1822" s="21"/>
      <c r="E1822" s="20"/>
      <c r="F1822" s="20"/>
      <c r="G1822" s="20"/>
      <c r="H1822" s="20"/>
      <c r="I1822" s="20"/>
      <c r="J1822" s="21"/>
      <c r="K1822" s="21"/>
      <c r="L1822" s="22"/>
      <c r="M1822" s="36"/>
      <c r="N1822" s="26"/>
      <c r="O1822" s="25"/>
      <c r="P1822" s="26"/>
      <c r="Q1822" s="20"/>
      <c r="R1822" s="20"/>
      <c r="S1822" s="20"/>
      <c r="T1822" s="20"/>
      <c r="U1822" s="20"/>
      <c r="V1822" s="20"/>
    </row>
    <row r="1823" ht="12.75" customHeight="1">
      <c r="A1823" s="18"/>
      <c r="B1823" s="18"/>
      <c r="C1823" s="39"/>
      <c r="D1823" s="21"/>
      <c r="E1823" s="20"/>
      <c r="F1823" s="20"/>
      <c r="G1823" s="20"/>
      <c r="H1823" s="20"/>
      <c r="I1823" s="20"/>
      <c r="J1823" s="21"/>
      <c r="K1823" s="21"/>
      <c r="L1823" s="22"/>
      <c r="M1823" s="36"/>
      <c r="N1823" s="26"/>
      <c r="O1823" s="25"/>
      <c r="P1823" s="26"/>
      <c r="Q1823" s="20"/>
      <c r="R1823" s="20"/>
      <c r="S1823" s="20"/>
      <c r="T1823" s="20"/>
      <c r="U1823" s="20"/>
      <c r="V1823" s="20"/>
    </row>
    <row r="1824" ht="12.75" customHeight="1">
      <c r="A1824" s="18"/>
      <c r="B1824" s="18"/>
      <c r="C1824" s="39"/>
      <c r="D1824" s="21"/>
      <c r="E1824" s="20"/>
      <c r="F1824" s="20"/>
      <c r="G1824" s="20"/>
      <c r="H1824" s="20"/>
      <c r="I1824" s="20"/>
      <c r="J1824" s="21"/>
      <c r="K1824" s="21"/>
      <c r="L1824" s="22"/>
      <c r="M1824" s="36"/>
      <c r="N1824" s="26"/>
      <c r="O1824" s="25"/>
      <c r="P1824" s="26"/>
      <c r="Q1824" s="20"/>
      <c r="R1824" s="20"/>
      <c r="S1824" s="20"/>
      <c r="T1824" s="20"/>
      <c r="U1824" s="20"/>
      <c r="V1824" s="20"/>
    </row>
    <row r="1825" ht="12.75" customHeight="1">
      <c r="A1825" s="18"/>
      <c r="B1825" s="18"/>
      <c r="C1825" s="39"/>
      <c r="D1825" s="21"/>
      <c r="E1825" s="20"/>
      <c r="F1825" s="20"/>
      <c r="G1825" s="20"/>
      <c r="H1825" s="20"/>
      <c r="I1825" s="20"/>
      <c r="J1825" s="21"/>
      <c r="K1825" s="21"/>
      <c r="L1825" s="22"/>
      <c r="M1825" s="36"/>
      <c r="N1825" s="26"/>
      <c r="O1825" s="25"/>
      <c r="P1825" s="26"/>
      <c r="Q1825" s="20"/>
      <c r="R1825" s="20"/>
      <c r="S1825" s="20"/>
      <c r="T1825" s="20"/>
      <c r="U1825" s="20"/>
      <c r="V1825" s="20"/>
    </row>
    <row r="1826" ht="12.75" customHeight="1">
      <c r="A1826" s="18"/>
      <c r="B1826" s="18"/>
      <c r="C1826" s="39"/>
      <c r="D1826" s="21"/>
      <c r="E1826" s="20"/>
      <c r="F1826" s="20"/>
      <c r="G1826" s="20"/>
      <c r="H1826" s="20"/>
      <c r="I1826" s="20"/>
      <c r="J1826" s="21"/>
      <c r="K1826" s="21"/>
      <c r="L1826" s="22"/>
      <c r="M1826" s="36"/>
      <c r="N1826" s="26"/>
      <c r="O1826" s="25"/>
      <c r="P1826" s="26"/>
      <c r="Q1826" s="20"/>
      <c r="R1826" s="20"/>
      <c r="S1826" s="20"/>
      <c r="T1826" s="20"/>
      <c r="U1826" s="20"/>
      <c r="V1826" s="20"/>
    </row>
    <row r="1827" ht="12.75" customHeight="1">
      <c r="A1827" s="18"/>
      <c r="B1827" s="18"/>
      <c r="C1827" s="39"/>
      <c r="D1827" s="21"/>
      <c r="E1827" s="20"/>
      <c r="F1827" s="20"/>
      <c r="G1827" s="20"/>
      <c r="H1827" s="20"/>
      <c r="I1827" s="20"/>
      <c r="J1827" s="21"/>
      <c r="K1827" s="21"/>
      <c r="L1827" s="22"/>
      <c r="M1827" s="36"/>
      <c r="N1827" s="26"/>
      <c r="O1827" s="25"/>
      <c r="P1827" s="26"/>
      <c r="Q1827" s="20"/>
      <c r="R1827" s="20"/>
      <c r="S1827" s="20"/>
      <c r="T1827" s="20"/>
      <c r="U1827" s="20"/>
      <c r="V1827" s="20"/>
    </row>
    <row r="1828" ht="12.75" customHeight="1">
      <c r="A1828" s="18"/>
      <c r="B1828" s="18"/>
      <c r="C1828" s="39"/>
      <c r="D1828" s="21"/>
      <c r="E1828" s="20"/>
      <c r="F1828" s="20"/>
      <c r="G1828" s="20"/>
      <c r="H1828" s="20"/>
      <c r="I1828" s="20"/>
      <c r="J1828" s="21"/>
      <c r="K1828" s="21"/>
      <c r="L1828" s="22"/>
      <c r="M1828" s="36"/>
      <c r="N1828" s="26"/>
      <c r="O1828" s="25"/>
      <c r="P1828" s="26"/>
      <c r="Q1828" s="20"/>
      <c r="R1828" s="20"/>
      <c r="S1828" s="20"/>
      <c r="T1828" s="20"/>
      <c r="U1828" s="20"/>
      <c r="V1828" s="20"/>
    </row>
    <row r="1829" ht="12.75" customHeight="1">
      <c r="A1829" s="18"/>
      <c r="B1829" s="18"/>
      <c r="C1829" s="39"/>
      <c r="D1829" s="21"/>
      <c r="E1829" s="20"/>
      <c r="F1829" s="20"/>
      <c r="G1829" s="20"/>
      <c r="H1829" s="20"/>
      <c r="I1829" s="20"/>
      <c r="J1829" s="21"/>
      <c r="K1829" s="21"/>
      <c r="L1829" s="22"/>
      <c r="M1829" s="36"/>
      <c r="N1829" s="26"/>
      <c r="O1829" s="25"/>
      <c r="P1829" s="26"/>
      <c r="Q1829" s="20"/>
      <c r="R1829" s="20"/>
      <c r="S1829" s="20"/>
      <c r="T1829" s="20"/>
      <c r="U1829" s="20"/>
      <c r="V1829" s="20"/>
    </row>
    <row r="1830" ht="12.75" customHeight="1">
      <c r="A1830" s="18"/>
      <c r="B1830" s="18"/>
      <c r="C1830" s="39"/>
      <c r="D1830" s="21"/>
      <c r="E1830" s="20"/>
      <c r="F1830" s="20"/>
      <c r="G1830" s="20"/>
      <c r="H1830" s="20"/>
      <c r="I1830" s="20"/>
      <c r="J1830" s="21"/>
      <c r="K1830" s="21"/>
      <c r="L1830" s="22"/>
      <c r="M1830" s="36"/>
      <c r="N1830" s="26"/>
      <c r="O1830" s="25"/>
      <c r="P1830" s="26"/>
      <c r="Q1830" s="20"/>
      <c r="R1830" s="20"/>
      <c r="S1830" s="20"/>
      <c r="T1830" s="20"/>
      <c r="U1830" s="20"/>
      <c r="V1830" s="20"/>
    </row>
    <row r="1831" ht="12.75" customHeight="1">
      <c r="A1831" s="18"/>
      <c r="B1831" s="18"/>
      <c r="C1831" s="39"/>
      <c r="D1831" s="21"/>
      <c r="E1831" s="20"/>
      <c r="F1831" s="20"/>
      <c r="G1831" s="20"/>
      <c r="H1831" s="20"/>
      <c r="I1831" s="20"/>
      <c r="J1831" s="21"/>
      <c r="K1831" s="21"/>
      <c r="L1831" s="22"/>
      <c r="M1831" s="36"/>
      <c r="N1831" s="26"/>
      <c r="O1831" s="25"/>
      <c r="P1831" s="26"/>
      <c r="Q1831" s="20"/>
      <c r="R1831" s="20"/>
      <c r="S1831" s="20"/>
      <c r="T1831" s="20"/>
      <c r="U1831" s="20"/>
      <c r="V1831" s="20"/>
    </row>
    <row r="1832" ht="12.75" customHeight="1">
      <c r="A1832" s="18"/>
      <c r="B1832" s="18"/>
      <c r="C1832" s="39"/>
      <c r="D1832" s="21"/>
      <c r="E1832" s="20"/>
      <c r="F1832" s="20"/>
      <c r="G1832" s="20"/>
      <c r="H1832" s="20"/>
      <c r="I1832" s="20"/>
      <c r="J1832" s="21"/>
      <c r="K1832" s="21"/>
      <c r="L1832" s="22"/>
      <c r="M1832" s="36"/>
      <c r="N1832" s="26"/>
      <c r="O1832" s="25"/>
      <c r="P1832" s="26"/>
      <c r="Q1832" s="20"/>
      <c r="R1832" s="20"/>
      <c r="S1832" s="20"/>
      <c r="T1832" s="20"/>
      <c r="U1832" s="20"/>
      <c r="V1832" s="20"/>
    </row>
    <row r="1833" ht="12.75" customHeight="1">
      <c r="A1833" s="18"/>
      <c r="B1833" s="18"/>
      <c r="C1833" s="39"/>
      <c r="D1833" s="21"/>
      <c r="E1833" s="20"/>
      <c r="F1833" s="20"/>
      <c r="G1833" s="20"/>
      <c r="H1833" s="20"/>
      <c r="I1833" s="20"/>
      <c r="J1833" s="21"/>
      <c r="K1833" s="21"/>
      <c r="L1833" s="22"/>
      <c r="M1833" s="36"/>
      <c r="N1833" s="26"/>
      <c r="O1833" s="25"/>
      <c r="P1833" s="26"/>
      <c r="Q1833" s="20"/>
      <c r="R1833" s="20"/>
      <c r="S1833" s="20"/>
      <c r="T1833" s="20"/>
      <c r="U1833" s="20"/>
      <c r="V1833" s="20"/>
    </row>
    <row r="1834" ht="12.75" customHeight="1">
      <c r="A1834" s="18"/>
      <c r="B1834" s="18"/>
      <c r="C1834" s="39"/>
      <c r="D1834" s="21"/>
      <c r="E1834" s="20"/>
      <c r="F1834" s="20"/>
      <c r="G1834" s="20"/>
      <c r="H1834" s="20"/>
      <c r="I1834" s="20"/>
      <c r="J1834" s="21"/>
      <c r="K1834" s="21"/>
      <c r="L1834" s="22"/>
      <c r="M1834" s="36"/>
      <c r="N1834" s="26"/>
      <c r="O1834" s="25"/>
      <c r="P1834" s="26"/>
      <c r="Q1834" s="20"/>
      <c r="R1834" s="20"/>
      <c r="S1834" s="20"/>
      <c r="T1834" s="20"/>
      <c r="U1834" s="20"/>
      <c r="V1834" s="20"/>
    </row>
    <row r="1835" ht="12.75" customHeight="1">
      <c r="A1835" s="18"/>
      <c r="B1835" s="18"/>
      <c r="C1835" s="39"/>
      <c r="D1835" s="21"/>
      <c r="E1835" s="20"/>
      <c r="F1835" s="20"/>
      <c r="G1835" s="20"/>
      <c r="H1835" s="20"/>
      <c r="I1835" s="20"/>
      <c r="J1835" s="21"/>
      <c r="K1835" s="21"/>
      <c r="L1835" s="22"/>
      <c r="M1835" s="36"/>
      <c r="N1835" s="26"/>
      <c r="O1835" s="25"/>
      <c r="P1835" s="26"/>
      <c r="Q1835" s="20"/>
      <c r="R1835" s="20"/>
      <c r="S1835" s="20"/>
      <c r="T1835" s="20"/>
      <c r="U1835" s="20"/>
      <c r="V1835" s="20"/>
    </row>
    <row r="1836" ht="12.75" customHeight="1">
      <c r="A1836" s="18"/>
      <c r="B1836" s="18"/>
      <c r="C1836" s="39"/>
      <c r="D1836" s="21"/>
      <c r="E1836" s="20"/>
      <c r="F1836" s="20"/>
      <c r="G1836" s="20"/>
      <c r="H1836" s="20"/>
      <c r="I1836" s="20"/>
      <c r="J1836" s="21"/>
      <c r="K1836" s="21"/>
      <c r="L1836" s="22"/>
      <c r="M1836" s="36"/>
      <c r="N1836" s="26"/>
      <c r="O1836" s="25"/>
      <c r="P1836" s="26"/>
      <c r="Q1836" s="20"/>
      <c r="R1836" s="20"/>
      <c r="S1836" s="20"/>
      <c r="T1836" s="20"/>
      <c r="U1836" s="20"/>
      <c r="V1836" s="20"/>
    </row>
    <row r="1837" ht="12.75" customHeight="1">
      <c r="A1837" s="18"/>
      <c r="B1837" s="18"/>
      <c r="C1837" s="39"/>
      <c r="D1837" s="21"/>
      <c r="E1837" s="20"/>
      <c r="F1837" s="20"/>
      <c r="G1837" s="20"/>
      <c r="H1837" s="20"/>
      <c r="I1837" s="20"/>
      <c r="J1837" s="21"/>
      <c r="K1837" s="21"/>
      <c r="L1837" s="22"/>
      <c r="M1837" s="36"/>
      <c r="N1837" s="26"/>
      <c r="O1837" s="25"/>
      <c r="P1837" s="26"/>
      <c r="Q1837" s="20"/>
      <c r="R1837" s="20"/>
      <c r="S1837" s="20"/>
      <c r="T1837" s="20"/>
      <c r="U1837" s="20"/>
      <c r="V1837" s="20"/>
    </row>
    <row r="1838" ht="12.75" customHeight="1">
      <c r="A1838" s="18"/>
      <c r="B1838" s="18"/>
      <c r="C1838" s="39"/>
      <c r="D1838" s="21"/>
      <c r="E1838" s="20"/>
      <c r="F1838" s="20"/>
      <c r="G1838" s="20"/>
      <c r="H1838" s="20"/>
      <c r="I1838" s="20"/>
      <c r="J1838" s="21"/>
      <c r="K1838" s="21"/>
      <c r="L1838" s="22"/>
      <c r="M1838" s="36"/>
      <c r="N1838" s="26"/>
      <c r="O1838" s="25"/>
      <c r="P1838" s="26"/>
      <c r="Q1838" s="20"/>
      <c r="R1838" s="20"/>
      <c r="S1838" s="20"/>
      <c r="T1838" s="20"/>
      <c r="U1838" s="20"/>
      <c r="V1838" s="20"/>
    </row>
    <row r="1839" ht="12.75" customHeight="1">
      <c r="A1839" s="18"/>
      <c r="B1839" s="18"/>
      <c r="C1839" s="39"/>
      <c r="D1839" s="21"/>
      <c r="E1839" s="20"/>
      <c r="F1839" s="20"/>
      <c r="G1839" s="20"/>
      <c r="H1839" s="20"/>
      <c r="I1839" s="20"/>
      <c r="J1839" s="21"/>
      <c r="K1839" s="21"/>
      <c r="L1839" s="22"/>
      <c r="M1839" s="36"/>
      <c r="N1839" s="26"/>
      <c r="O1839" s="25"/>
      <c r="P1839" s="26"/>
      <c r="Q1839" s="20"/>
      <c r="R1839" s="20"/>
      <c r="S1839" s="20"/>
      <c r="T1839" s="20"/>
      <c r="U1839" s="20"/>
      <c r="V1839" s="20"/>
    </row>
    <row r="1840" ht="12.75" customHeight="1">
      <c r="A1840" s="18"/>
      <c r="B1840" s="18"/>
      <c r="C1840" s="39"/>
      <c r="D1840" s="21"/>
      <c r="E1840" s="20"/>
      <c r="F1840" s="20"/>
      <c r="G1840" s="20"/>
      <c r="H1840" s="20"/>
      <c r="I1840" s="20"/>
      <c r="J1840" s="21"/>
      <c r="K1840" s="21"/>
      <c r="L1840" s="22"/>
      <c r="M1840" s="36"/>
      <c r="N1840" s="26"/>
      <c r="O1840" s="25"/>
      <c r="P1840" s="26"/>
      <c r="Q1840" s="20"/>
      <c r="R1840" s="20"/>
      <c r="S1840" s="20"/>
      <c r="T1840" s="20"/>
      <c r="U1840" s="20"/>
      <c r="V1840" s="20"/>
    </row>
    <row r="1841" ht="12.75" customHeight="1">
      <c r="A1841" s="18"/>
      <c r="B1841" s="18"/>
      <c r="C1841" s="39"/>
      <c r="D1841" s="21"/>
      <c r="E1841" s="20"/>
      <c r="F1841" s="20"/>
      <c r="G1841" s="20"/>
      <c r="H1841" s="20"/>
      <c r="I1841" s="20"/>
      <c r="J1841" s="21"/>
      <c r="K1841" s="21"/>
      <c r="L1841" s="22"/>
      <c r="M1841" s="36"/>
      <c r="N1841" s="26"/>
      <c r="O1841" s="25"/>
      <c r="P1841" s="26"/>
      <c r="Q1841" s="20"/>
      <c r="R1841" s="20"/>
      <c r="S1841" s="20"/>
      <c r="T1841" s="20"/>
      <c r="U1841" s="20"/>
      <c r="V1841" s="20"/>
    </row>
    <row r="1842" ht="12.75" customHeight="1">
      <c r="A1842" s="18"/>
      <c r="B1842" s="18"/>
      <c r="C1842" s="39"/>
      <c r="D1842" s="21"/>
      <c r="E1842" s="20"/>
      <c r="F1842" s="20"/>
      <c r="G1842" s="20"/>
      <c r="H1842" s="20"/>
      <c r="I1842" s="20"/>
      <c r="J1842" s="21"/>
      <c r="K1842" s="21"/>
      <c r="L1842" s="22"/>
      <c r="M1842" s="36"/>
      <c r="N1842" s="26"/>
      <c r="O1842" s="25"/>
      <c r="P1842" s="26"/>
      <c r="Q1842" s="20"/>
      <c r="R1842" s="20"/>
      <c r="S1842" s="20"/>
      <c r="T1842" s="20"/>
      <c r="U1842" s="20"/>
      <c r="V1842" s="20"/>
    </row>
    <row r="1843" ht="12.75" customHeight="1">
      <c r="A1843" s="18"/>
      <c r="B1843" s="18"/>
      <c r="C1843" s="39"/>
      <c r="D1843" s="21"/>
      <c r="E1843" s="20"/>
      <c r="F1843" s="20"/>
      <c r="G1843" s="20"/>
      <c r="H1843" s="20"/>
      <c r="I1843" s="20"/>
      <c r="J1843" s="21"/>
      <c r="K1843" s="21"/>
      <c r="L1843" s="22"/>
      <c r="M1843" s="36"/>
      <c r="N1843" s="26"/>
      <c r="O1843" s="25"/>
      <c r="P1843" s="26"/>
      <c r="Q1843" s="20"/>
      <c r="R1843" s="20"/>
      <c r="S1843" s="20"/>
      <c r="T1843" s="20"/>
      <c r="U1843" s="20"/>
      <c r="V1843" s="20"/>
    </row>
    <row r="1844" ht="12.75" customHeight="1">
      <c r="A1844" s="18"/>
      <c r="B1844" s="18"/>
      <c r="C1844" s="39"/>
      <c r="D1844" s="21"/>
      <c r="E1844" s="20"/>
      <c r="F1844" s="20"/>
      <c r="G1844" s="20"/>
      <c r="H1844" s="20"/>
      <c r="I1844" s="20"/>
      <c r="J1844" s="21"/>
      <c r="K1844" s="21"/>
      <c r="L1844" s="22"/>
      <c r="M1844" s="36"/>
      <c r="N1844" s="26"/>
      <c r="O1844" s="25"/>
      <c r="P1844" s="26"/>
      <c r="Q1844" s="20"/>
      <c r="R1844" s="20"/>
      <c r="S1844" s="20"/>
      <c r="T1844" s="20"/>
      <c r="U1844" s="20"/>
      <c r="V1844" s="20"/>
    </row>
    <row r="1845" ht="12.75" customHeight="1">
      <c r="A1845" s="18"/>
      <c r="B1845" s="18"/>
      <c r="C1845" s="39"/>
      <c r="D1845" s="21"/>
      <c r="E1845" s="20"/>
      <c r="F1845" s="20"/>
      <c r="G1845" s="20"/>
      <c r="H1845" s="20"/>
      <c r="I1845" s="20"/>
      <c r="J1845" s="21"/>
      <c r="K1845" s="21"/>
      <c r="L1845" s="22"/>
      <c r="M1845" s="36"/>
      <c r="N1845" s="26"/>
      <c r="O1845" s="25"/>
      <c r="P1845" s="26"/>
      <c r="Q1845" s="20"/>
      <c r="R1845" s="20"/>
      <c r="S1845" s="20"/>
      <c r="T1845" s="20"/>
      <c r="U1845" s="20"/>
      <c r="V1845" s="20"/>
    </row>
    <row r="1846" ht="12.75" customHeight="1">
      <c r="A1846" s="18"/>
      <c r="B1846" s="18"/>
      <c r="C1846" s="39"/>
      <c r="D1846" s="21"/>
      <c r="E1846" s="20"/>
      <c r="F1846" s="20"/>
      <c r="G1846" s="20"/>
      <c r="H1846" s="20"/>
      <c r="I1846" s="20"/>
      <c r="J1846" s="21"/>
      <c r="K1846" s="21"/>
      <c r="L1846" s="22"/>
      <c r="M1846" s="36"/>
      <c r="N1846" s="26"/>
      <c r="O1846" s="25"/>
      <c r="P1846" s="26"/>
      <c r="Q1846" s="20"/>
      <c r="R1846" s="20"/>
      <c r="S1846" s="20"/>
      <c r="T1846" s="20"/>
      <c r="U1846" s="20"/>
      <c r="V1846" s="20"/>
    </row>
    <row r="1847" ht="12.75" customHeight="1">
      <c r="A1847" s="18"/>
      <c r="B1847" s="18"/>
      <c r="C1847" s="39"/>
      <c r="D1847" s="21"/>
      <c r="E1847" s="20"/>
      <c r="F1847" s="20"/>
      <c r="G1847" s="20"/>
      <c r="H1847" s="20"/>
      <c r="I1847" s="20"/>
      <c r="J1847" s="21"/>
      <c r="K1847" s="21"/>
      <c r="L1847" s="22"/>
      <c r="M1847" s="36"/>
      <c r="N1847" s="26"/>
      <c r="O1847" s="25"/>
      <c r="P1847" s="26"/>
      <c r="Q1847" s="20"/>
      <c r="R1847" s="20"/>
      <c r="S1847" s="20"/>
      <c r="T1847" s="20"/>
      <c r="U1847" s="20"/>
      <c r="V1847" s="20"/>
    </row>
    <row r="1848" ht="12.75" customHeight="1">
      <c r="A1848" s="18"/>
      <c r="B1848" s="18"/>
      <c r="C1848" s="39"/>
      <c r="D1848" s="21"/>
      <c r="E1848" s="20"/>
      <c r="F1848" s="20"/>
      <c r="G1848" s="20"/>
      <c r="H1848" s="20"/>
      <c r="I1848" s="20"/>
      <c r="J1848" s="21"/>
      <c r="K1848" s="21"/>
      <c r="L1848" s="22"/>
      <c r="M1848" s="36"/>
      <c r="N1848" s="26"/>
      <c r="O1848" s="25"/>
      <c r="P1848" s="26"/>
      <c r="Q1848" s="20"/>
      <c r="R1848" s="20"/>
      <c r="S1848" s="20"/>
      <c r="T1848" s="20"/>
      <c r="U1848" s="20"/>
      <c r="V1848" s="20"/>
    </row>
    <row r="1849" ht="12.75" customHeight="1">
      <c r="A1849" s="18"/>
      <c r="B1849" s="18"/>
      <c r="C1849" s="39"/>
      <c r="D1849" s="21"/>
      <c r="E1849" s="20"/>
      <c r="F1849" s="20"/>
      <c r="G1849" s="20"/>
      <c r="H1849" s="20"/>
      <c r="I1849" s="20"/>
      <c r="J1849" s="21"/>
      <c r="K1849" s="21"/>
      <c r="L1849" s="22"/>
      <c r="M1849" s="36"/>
      <c r="N1849" s="26"/>
      <c r="O1849" s="25"/>
      <c r="P1849" s="26"/>
      <c r="Q1849" s="20"/>
      <c r="R1849" s="20"/>
      <c r="S1849" s="20"/>
      <c r="T1849" s="20"/>
      <c r="U1849" s="20"/>
      <c r="V1849" s="20"/>
    </row>
    <row r="1850" ht="12.75" customHeight="1">
      <c r="A1850" s="18"/>
      <c r="B1850" s="18"/>
      <c r="C1850" s="39"/>
      <c r="D1850" s="21"/>
      <c r="E1850" s="20"/>
      <c r="F1850" s="20"/>
      <c r="G1850" s="20"/>
      <c r="H1850" s="20"/>
      <c r="I1850" s="20"/>
      <c r="J1850" s="21"/>
      <c r="K1850" s="21"/>
      <c r="L1850" s="22"/>
      <c r="M1850" s="36"/>
      <c r="N1850" s="26"/>
      <c r="O1850" s="25"/>
      <c r="P1850" s="26"/>
      <c r="Q1850" s="20"/>
      <c r="R1850" s="20"/>
      <c r="S1850" s="20"/>
      <c r="T1850" s="20"/>
      <c r="U1850" s="20"/>
      <c r="V1850" s="20"/>
    </row>
    <row r="1851" ht="12.75" customHeight="1">
      <c r="A1851" s="18"/>
      <c r="B1851" s="18"/>
      <c r="C1851" s="39"/>
      <c r="D1851" s="21"/>
      <c r="E1851" s="20"/>
      <c r="F1851" s="20"/>
      <c r="G1851" s="20"/>
      <c r="H1851" s="20"/>
      <c r="I1851" s="20"/>
      <c r="J1851" s="21"/>
      <c r="K1851" s="21"/>
      <c r="L1851" s="22"/>
      <c r="M1851" s="36"/>
      <c r="N1851" s="26"/>
      <c r="O1851" s="25"/>
      <c r="P1851" s="26"/>
      <c r="Q1851" s="20"/>
      <c r="R1851" s="20"/>
      <c r="S1851" s="20"/>
      <c r="T1851" s="20"/>
      <c r="U1851" s="20"/>
      <c r="V1851" s="20"/>
    </row>
    <row r="1852" ht="12.75" customHeight="1">
      <c r="A1852" s="18"/>
      <c r="B1852" s="18"/>
      <c r="C1852" s="39"/>
      <c r="D1852" s="21"/>
      <c r="E1852" s="20"/>
      <c r="F1852" s="20"/>
      <c r="G1852" s="20"/>
      <c r="H1852" s="20"/>
      <c r="I1852" s="20"/>
      <c r="J1852" s="21"/>
      <c r="K1852" s="21"/>
      <c r="L1852" s="22"/>
      <c r="M1852" s="36"/>
      <c r="N1852" s="26"/>
      <c r="O1852" s="25"/>
      <c r="P1852" s="26"/>
      <c r="Q1852" s="20"/>
      <c r="R1852" s="20"/>
      <c r="S1852" s="20"/>
      <c r="T1852" s="20"/>
      <c r="U1852" s="20"/>
      <c r="V1852" s="20"/>
    </row>
    <row r="1853" ht="12.75" customHeight="1">
      <c r="A1853" s="18"/>
      <c r="B1853" s="18"/>
      <c r="C1853" s="39"/>
      <c r="D1853" s="21"/>
      <c r="E1853" s="20"/>
      <c r="F1853" s="20"/>
      <c r="G1853" s="20"/>
      <c r="H1853" s="20"/>
      <c r="I1853" s="20"/>
      <c r="J1853" s="21"/>
      <c r="K1853" s="21"/>
      <c r="L1853" s="22"/>
      <c r="M1853" s="36"/>
      <c r="N1853" s="26"/>
      <c r="O1853" s="25"/>
      <c r="P1853" s="26"/>
      <c r="Q1853" s="20"/>
      <c r="R1853" s="20"/>
      <c r="S1853" s="20"/>
      <c r="T1853" s="20"/>
      <c r="U1853" s="20"/>
      <c r="V1853" s="20"/>
    </row>
    <row r="1854" ht="12.75" customHeight="1">
      <c r="A1854" s="18"/>
      <c r="B1854" s="18"/>
      <c r="C1854" s="39"/>
      <c r="D1854" s="21"/>
      <c r="E1854" s="20"/>
      <c r="F1854" s="20"/>
      <c r="G1854" s="20"/>
      <c r="H1854" s="20"/>
      <c r="I1854" s="20"/>
      <c r="J1854" s="21"/>
      <c r="K1854" s="21"/>
      <c r="L1854" s="22"/>
      <c r="M1854" s="36"/>
      <c r="N1854" s="26"/>
      <c r="O1854" s="25"/>
      <c r="P1854" s="26"/>
      <c r="Q1854" s="20"/>
      <c r="R1854" s="20"/>
      <c r="S1854" s="20"/>
      <c r="T1854" s="20"/>
      <c r="U1854" s="20"/>
      <c r="V1854" s="20"/>
    </row>
    <row r="1855" ht="12.75" customHeight="1">
      <c r="A1855" s="18"/>
      <c r="B1855" s="18"/>
      <c r="C1855" s="39"/>
      <c r="D1855" s="21"/>
      <c r="E1855" s="20"/>
      <c r="F1855" s="20"/>
      <c r="G1855" s="20"/>
      <c r="H1855" s="20"/>
      <c r="I1855" s="20"/>
      <c r="J1855" s="21"/>
      <c r="K1855" s="21"/>
      <c r="L1855" s="22"/>
      <c r="M1855" s="36"/>
      <c r="N1855" s="26"/>
      <c r="O1855" s="25"/>
      <c r="P1855" s="26"/>
      <c r="Q1855" s="20"/>
      <c r="R1855" s="20"/>
      <c r="S1855" s="20"/>
      <c r="T1855" s="20"/>
      <c r="U1855" s="20"/>
      <c r="V1855" s="20"/>
    </row>
    <row r="1856" ht="12.75" customHeight="1">
      <c r="A1856" s="18"/>
      <c r="B1856" s="18"/>
      <c r="C1856" s="39"/>
      <c r="D1856" s="21"/>
      <c r="E1856" s="20"/>
      <c r="F1856" s="20"/>
      <c r="G1856" s="20"/>
      <c r="H1856" s="20"/>
      <c r="I1856" s="20"/>
      <c r="J1856" s="21"/>
      <c r="K1856" s="21"/>
      <c r="L1856" s="22"/>
      <c r="M1856" s="36"/>
      <c r="N1856" s="26"/>
      <c r="O1856" s="25"/>
      <c r="P1856" s="26"/>
      <c r="Q1856" s="20"/>
      <c r="R1856" s="20"/>
      <c r="S1856" s="20"/>
      <c r="T1856" s="20"/>
      <c r="U1856" s="20"/>
      <c r="V1856" s="20"/>
    </row>
    <row r="1857" ht="12.75" customHeight="1">
      <c r="A1857" s="18"/>
      <c r="B1857" s="18"/>
      <c r="C1857" s="39"/>
      <c r="D1857" s="21"/>
      <c r="E1857" s="20"/>
      <c r="F1857" s="20"/>
      <c r="G1857" s="20"/>
      <c r="H1857" s="20"/>
      <c r="I1857" s="20"/>
      <c r="J1857" s="21"/>
      <c r="K1857" s="21"/>
      <c r="L1857" s="22"/>
      <c r="M1857" s="36"/>
      <c r="N1857" s="26"/>
      <c r="O1857" s="25"/>
      <c r="P1857" s="26"/>
      <c r="Q1857" s="20"/>
      <c r="R1857" s="20"/>
      <c r="S1857" s="20"/>
      <c r="T1857" s="20"/>
      <c r="U1857" s="20"/>
      <c r="V1857" s="20"/>
    </row>
    <row r="1858" ht="12.75" customHeight="1">
      <c r="A1858" s="18"/>
      <c r="B1858" s="18"/>
      <c r="C1858" s="39"/>
      <c r="D1858" s="21"/>
      <c r="E1858" s="20"/>
      <c r="F1858" s="20"/>
      <c r="G1858" s="20"/>
      <c r="H1858" s="20"/>
      <c r="I1858" s="20"/>
      <c r="J1858" s="21"/>
      <c r="K1858" s="21"/>
      <c r="L1858" s="22"/>
      <c r="M1858" s="36"/>
      <c r="N1858" s="26"/>
      <c r="O1858" s="25"/>
      <c r="P1858" s="26"/>
      <c r="Q1858" s="20"/>
      <c r="R1858" s="20"/>
      <c r="S1858" s="20"/>
      <c r="T1858" s="20"/>
      <c r="U1858" s="20"/>
      <c r="V1858" s="20"/>
    </row>
    <row r="1859" ht="12.75" customHeight="1">
      <c r="A1859" s="18"/>
      <c r="B1859" s="18"/>
      <c r="C1859" s="39"/>
      <c r="D1859" s="21"/>
      <c r="E1859" s="20"/>
      <c r="F1859" s="20"/>
      <c r="G1859" s="20"/>
      <c r="H1859" s="20"/>
      <c r="I1859" s="20"/>
      <c r="J1859" s="21"/>
      <c r="K1859" s="21"/>
      <c r="L1859" s="22"/>
      <c r="M1859" s="36"/>
      <c r="N1859" s="26"/>
      <c r="O1859" s="25"/>
      <c r="P1859" s="26"/>
      <c r="Q1859" s="20"/>
      <c r="R1859" s="20"/>
      <c r="S1859" s="20"/>
      <c r="T1859" s="20"/>
      <c r="U1859" s="20"/>
      <c r="V1859" s="20"/>
    </row>
    <row r="1860" ht="12.75" customHeight="1">
      <c r="A1860" s="18"/>
      <c r="B1860" s="18"/>
      <c r="C1860" s="39"/>
      <c r="D1860" s="21"/>
      <c r="E1860" s="20"/>
      <c r="F1860" s="20"/>
      <c r="G1860" s="20"/>
      <c r="H1860" s="20"/>
      <c r="I1860" s="20"/>
      <c r="J1860" s="21"/>
      <c r="K1860" s="21"/>
      <c r="L1860" s="22"/>
      <c r="M1860" s="36"/>
      <c r="N1860" s="26"/>
      <c r="O1860" s="25"/>
      <c r="P1860" s="26"/>
      <c r="Q1860" s="20"/>
      <c r="R1860" s="20"/>
      <c r="S1860" s="20"/>
      <c r="T1860" s="20"/>
      <c r="U1860" s="20"/>
      <c r="V1860" s="20"/>
    </row>
    <row r="1861" ht="12.75" customHeight="1">
      <c r="A1861" s="18"/>
      <c r="B1861" s="18"/>
      <c r="C1861" s="39"/>
      <c r="D1861" s="21"/>
      <c r="E1861" s="20"/>
      <c r="F1861" s="20"/>
      <c r="G1861" s="20"/>
      <c r="H1861" s="20"/>
      <c r="I1861" s="20"/>
      <c r="J1861" s="21"/>
      <c r="K1861" s="21"/>
      <c r="L1861" s="22"/>
      <c r="M1861" s="36"/>
      <c r="N1861" s="26"/>
      <c r="O1861" s="25"/>
      <c r="P1861" s="26"/>
      <c r="Q1861" s="20"/>
      <c r="R1861" s="20"/>
      <c r="S1861" s="20"/>
      <c r="T1861" s="20"/>
      <c r="U1861" s="20"/>
      <c r="V1861" s="20"/>
    </row>
    <row r="1862" ht="12.75" customHeight="1">
      <c r="A1862" s="18"/>
      <c r="B1862" s="18"/>
      <c r="C1862" s="39"/>
      <c r="D1862" s="21"/>
      <c r="E1862" s="20"/>
      <c r="F1862" s="20"/>
      <c r="G1862" s="20"/>
      <c r="H1862" s="20"/>
      <c r="I1862" s="20"/>
      <c r="J1862" s="21"/>
      <c r="K1862" s="21"/>
      <c r="L1862" s="22"/>
      <c r="M1862" s="36"/>
      <c r="N1862" s="26"/>
      <c r="O1862" s="25"/>
      <c r="P1862" s="26"/>
      <c r="Q1862" s="20"/>
      <c r="R1862" s="20"/>
      <c r="S1862" s="20"/>
      <c r="T1862" s="20"/>
      <c r="U1862" s="20"/>
      <c r="V1862" s="20"/>
    </row>
    <row r="1863" ht="12.75" customHeight="1">
      <c r="A1863" s="18"/>
      <c r="B1863" s="18"/>
      <c r="C1863" s="39"/>
      <c r="D1863" s="21"/>
      <c r="E1863" s="20"/>
      <c r="F1863" s="20"/>
      <c r="G1863" s="20"/>
      <c r="H1863" s="20"/>
      <c r="I1863" s="20"/>
      <c r="J1863" s="21"/>
      <c r="K1863" s="21"/>
      <c r="L1863" s="22"/>
      <c r="M1863" s="36"/>
      <c r="N1863" s="26"/>
      <c r="O1863" s="25"/>
      <c r="P1863" s="26"/>
      <c r="Q1863" s="20"/>
      <c r="R1863" s="20"/>
      <c r="S1863" s="20"/>
      <c r="T1863" s="20"/>
      <c r="U1863" s="20"/>
      <c r="V1863" s="20"/>
    </row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3.14"/>
  </cols>
  <sheetData>
    <row r="1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>
      <c r="A2" s="3" t="s">
        <v>295</v>
      </c>
      <c r="E2" s="3">
        <v>1139.0</v>
      </c>
      <c r="F2" s="4">
        <v>6.62069E7</v>
      </c>
      <c r="G2" s="4">
        <v>2000000.0</v>
      </c>
      <c r="H2" s="4">
        <v>1000.0</v>
      </c>
      <c r="I2" s="4">
        <v>1.95011E7</v>
      </c>
    </row>
    <row r="3">
      <c r="A3" s="3" t="s">
        <v>226</v>
      </c>
      <c r="E3" s="3">
        <v>52.0</v>
      </c>
      <c r="F3" s="4">
        <v>2512000.0</v>
      </c>
      <c r="G3" s="4">
        <v>185000.0</v>
      </c>
      <c r="H3" s="4">
        <v>5000.0</v>
      </c>
      <c r="I3" s="4">
        <v>562000.0</v>
      </c>
    </row>
    <row r="4">
      <c r="A4" s="3" t="s">
        <v>240</v>
      </c>
      <c r="E4" s="3">
        <v>39.0</v>
      </c>
      <c r="F4" s="4">
        <v>1252500.0</v>
      </c>
      <c r="G4" s="4">
        <v>120000.0</v>
      </c>
      <c r="H4" s="4">
        <v>2000.0</v>
      </c>
      <c r="I4" s="4">
        <v>472500.0</v>
      </c>
    </row>
    <row r="5">
      <c r="A5" s="3" t="s">
        <v>156</v>
      </c>
      <c r="E5" s="3">
        <v>33.0</v>
      </c>
      <c r="F5" s="4">
        <v>1145500.0</v>
      </c>
      <c r="G5" s="4">
        <v>165000.0</v>
      </c>
      <c r="H5" s="4">
        <v>1000.0</v>
      </c>
      <c r="I5" s="4">
        <v>320500.0</v>
      </c>
    </row>
    <row r="6">
      <c r="A6" s="3" t="s">
        <v>174</v>
      </c>
      <c r="E6" s="3">
        <v>33.0</v>
      </c>
      <c r="F6" s="4">
        <v>3287000.0</v>
      </c>
      <c r="G6" s="4">
        <v>450000.0</v>
      </c>
      <c r="H6" s="4">
        <v>10000.0</v>
      </c>
      <c r="I6" s="4">
        <v>1307000.0</v>
      </c>
    </row>
    <row r="7">
      <c r="A7" s="3" t="s">
        <v>242</v>
      </c>
      <c r="E7" s="3">
        <v>33.0</v>
      </c>
      <c r="F7" s="4">
        <v>3031000.0</v>
      </c>
      <c r="G7" s="4">
        <v>300000.0</v>
      </c>
      <c r="H7" s="4">
        <v>25000.0</v>
      </c>
      <c r="I7" s="4">
        <v>1216000.0</v>
      </c>
    </row>
    <row r="8">
      <c r="A8" s="3" t="s">
        <v>68</v>
      </c>
      <c r="E8" s="3">
        <v>32.0</v>
      </c>
      <c r="F8" s="4">
        <v>1141500.0</v>
      </c>
      <c r="G8" s="4">
        <v>150000.0</v>
      </c>
      <c r="H8" s="4">
        <v>3000.0</v>
      </c>
      <c r="I8" s="4">
        <v>421500.0</v>
      </c>
    </row>
    <row r="9">
      <c r="A9" s="3" t="s">
        <v>246</v>
      </c>
      <c r="E9" s="3">
        <v>29.0</v>
      </c>
      <c r="F9" s="4">
        <v>874500.0</v>
      </c>
      <c r="G9" s="4">
        <v>155000.0</v>
      </c>
      <c r="H9" s="4">
        <v>1000.0</v>
      </c>
      <c r="I9" s="4">
        <v>222000.0</v>
      </c>
    </row>
    <row r="10">
      <c r="A10" s="3" t="s">
        <v>70</v>
      </c>
      <c r="E10" s="3">
        <v>28.0</v>
      </c>
      <c r="F10" s="4">
        <v>476500.0</v>
      </c>
      <c r="G10" s="4">
        <v>80000.0</v>
      </c>
      <c r="H10" s="4">
        <v>1000.0</v>
      </c>
      <c r="I10" s="4">
        <v>42500.0</v>
      </c>
    </row>
    <row r="11">
      <c r="A11" s="3" t="s">
        <v>250</v>
      </c>
      <c r="E11" s="3">
        <v>27.0</v>
      </c>
      <c r="F11" s="4">
        <v>739000.0</v>
      </c>
      <c r="G11" s="4">
        <v>160000.0</v>
      </c>
      <c r="H11" s="4">
        <v>2000.0</v>
      </c>
      <c r="I11" s="4">
        <v>-3500.0</v>
      </c>
    </row>
    <row r="12">
      <c r="A12" s="3" t="s">
        <v>166</v>
      </c>
      <c r="E12" s="3">
        <v>26.0</v>
      </c>
      <c r="F12" s="4">
        <v>1243500.0</v>
      </c>
      <c r="G12" s="4">
        <v>150000.0</v>
      </c>
      <c r="H12" s="4">
        <v>1500.0</v>
      </c>
      <c r="I12" s="4">
        <v>658500.0</v>
      </c>
    </row>
    <row r="13">
      <c r="A13" s="3" t="s">
        <v>214</v>
      </c>
      <c r="E13" s="3">
        <v>24.0</v>
      </c>
      <c r="F13" s="4">
        <v>929000.0</v>
      </c>
      <c r="G13" s="4">
        <v>170000.0</v>
      </c>
      <c r="H13" s="4">
        <v>4000.0</v>
      </c>
      <c r="I13" s="4">
        <v>89000.0</v>
      </c>
    </row>
    <row r="14">
      <c r="A14" s="3" t="s">
        <v>92</v>
      </c>
      <c r="E14" s="3">
        <v>22.0</v>
      </c>
      <c r="F14" s="4">
        <v>185000.0</v>
      </c>
      <c r="G14" s="4">
        <v>40000.0</v>
      </c>
      <c r="H14" s="4">
        <v>1000.0</v>
      </c>
      <c r="I14" s="4">
        <v>-145000.0</v>
      </c>
    </row>
    <row r="15">
      <c r="A15" s="3" t="s">
        <v>48</v>
      </c>
      <c r="E15" s="3">
        <v>20.0</v>
      </c>
      <c r="F15" s="4">
        <v>410500.0</v>
      </c>
      <c r="G15" s="4">
        <v>90000.0</v>
      </c>
      <c r="H15" s="4">
        <v>1500.0</v>
      </c>
      <c r="I15" s="4">
        <v>60500.0</v>
      </c>
    </row>
    <row r="16">
      <c r="A16" s="3" t="s">
        <v>236</v>
      </c>
      <c r="E16" s="3">
        <v>20.0</v>
      </c>
      <c r="F16" s="4">
        <v>1153000.0</v>
      </c>
      <c r="G16" s="4">
        <v>160000.0</v>
      </c>
      <c r="H16" s="4">
        <v>5000.0</v>
      </c>
      <c r="I16" s="4">
        <v>633000.0</v>
      </c>
    </row>
    <row r="17">
      <c r="A17" s="3" t="s">
        <v>76</v>
      </c>
      <c r="E17" s="3">
        <v>19.0</v>
      </c>
      <c r="F17" s="4">
        <v>1285000.0</v>
      </c>
      <c r="G17" s="4">
        <v>220000.0</v>
      </c>
      <c r="H17" s="4">
        <v>3000.0</v>
      </c>
      <c r="I17" s="4">
        <v>-45000.0</v>
      </c>
    </row>
    <row r="18">
      <c r="A18" s="3" t="s">
        <v>188</v>
      </c>
      <c r="E18" s="3">
        <v>19.0</v>
      </c>
      <c r="F18" s="4">
        <v>2842000.0</v>
      </c>
      <c r="G18" s="4">
        <v>360000.0</v>
      </c>
      <c r="H18" s="4">
        <v>10000.0</v>
      </c>
      <c r="I18" s="4">
        <v>-198000.0</v>
      </c>
    </row>
    <row r="19">
      <c r="A19" s="3" t="s">
        <v>140</v>
      </c>
      <c r="E19" s="3">
        <v>18.0</v>
      </c>
      <c r="F19" s="4">
        <v>239500.0</v>
      </c>
      <c r="G19" s="4">
        <v>50000.0</v>
      </c>
      <c r="H19" s="4">
        <v>1000.0</v>
      </c>
      <c r="I19" s="4">
        <v>-30500.0</v>
      </c>
    </row>
    <row r="20">
      <c r="A20" s="3" t="s">
        <v>180</v>
      </c>
      <c r="E20" s="3">
        <v>18.0</v>
      </c>
      <c r="F20" s="4">
        <v>277500.0</v>
      </c>
      <c r="G20" s="4">
        <v>40000.0</v>
      </c>
      <c r="H20" s="4">
        <v>2500.0</v>
      </c>
      <c r="I20" s="4">
        <v>-10500.0</v>
      </c>
    </row>
    <row r="21">
      <c r="A21" s="3" t="s">
        <v>74</v>
      </c>
      <c r="E21" s="3">
        <v>17.0</v>
      </c>
      <c r="F21" s="4">
        <v>313000.0</v>
      </c>
      <c r="G21" s="4">
        <v>75000.0</v>
      </c>
      <c r="H21" s="4">
        <v>2000.0</v>
      </c>
      <c r="I21" s="4">
        <v>-27000.0</v>
      </c>
    </row>
    <row r="22">
      <c r="A22" s="3" t="s">
        <v>44</v>
      </c>
      <c r="E22" s="3">
        <v>16.0</v>
      </c>
      <c r="F22" s="4">
        <v>2925000.0</v>
      </c>
      <c r="G22" s="4">
        <v>850000.0</v>
      </c>
      <c r="H22" s="4">
        <v>22000.0</v>
      </c>
      <c r="I22" s="4">
        <v>1805000.0</v>
      </c>
    </row>
    <row r="23">
      <c r="A23" s="3" t="s">
        <v>18</v>
      </c>
      <c r="E23" s="3">
        <v>15.0</v>
      </c>
      <c r="F23" s="4">
        <v>750500.0</v>
      </c>
      <c r="G23" s="4">
        <v>180000.0</v>
      </c>
      <c r="H23" s="4">
        <v>10500.0</v>
      </c>
      <c r="I23" s="4">
        <v>225500.0</v>
      </c>
    </row>
    <row r="24">
      <c r="A24" s="3" t="s">
        <v>34</v>
      </c>
      <c r="E24" s="3">
        <v>15.0</v>
      </c>
      <c r="F24" s="4">
        <v>645000.0</v>
      </c>
      <c r="G24" s="4">
        <v>110000.0</v>
      </c>
      <c r="H24" s="4">
        <v>5000.0</v>
      </c>
      <c r="I24" s="4">
        <v>232500.0</v>
      </c>
    </row>
    <row r="25">
      <c r="A25" s="3" t="s">
        <v>56</v>
      </c>
      <c r="E25" s="3">
        <v>15.0</v>
      </c>
      <c r="F25" s="4">
        <v>1734000.0</v>
      </c>
      <c r="G25" s="4">
        <v>280000.0</v>
      </c>
      <c r="H25" s="4">
        <v>20000.0</v>
      </c>
      <c r="I25" s="4">
        <v>834000.0</v>
      </c>
    </row>
    <row r="26">
      <c r="A26" s="3" t="s">
        <v>182</v>
      </c>
      <c r="E26" s="3">
        <v>15.0</v>
      </c>
      <c r="F26" s="4">
        <v>2020000.0</v>
      </c>
      <c r="G26" s="4">
        <v>450000.0</v>
      </c>
      <c r="H26" s="4">
        <v>20000.0</v>
      </c>
      <c r="I26" s="4">
        <v>745000.0</v>
      </c>
    </row>
    <row r="27">
      <c r="A27" s="3" t="s">
        <v>232</v>
      </c>
      <c r="E27" s="3">
        <v>15.0</v>
      </c>
      <c r="F27" s="4">
        <v>253000.0</v>
      </c>
      <c r="G27" s="4">
        <v>72000.0</v>
      </c>
      <c r="H27" s="4">
        <v>1500.0</v>
      </c>
      <c r="I27" s="4">
        <v>-50000.0</v>
      </c>
    </row>
    <row r="28">
      <c r="A28" s="3" t="s">
        <v>112</v>
      </c>
      <c r="E28" s="3">
        <v>14.0</v>
      </c>
      <c r="F28" s="4">
        <v>622000.0</v>
      </c>
      <c r="G28" s="4">
        <v>85000.0</v>
      </c>
      <c r="H28" s="4">
        <v>12000.0</v>
      </c>
      <c r="I28" s="4">
        <v>132000.0</v>
      </c>
    </row>
    <row r="29">
      <c r="A29" s="3" t="s">
        <v>162</v>
      </c>
      <c r="E29" s="3">
        <v>14.0</v>
      </c>
      <c r="F29" s="4">
        <v>2729000.0</v>
      </c>
      <c r="G29" s="4">
        <v>750000.0</v>
      </c>
      <c r="H29" s="4">
        <v>32000.0</v>
      </c>
      <c r="I29" s="4">
        <v>839000.0</v>
      </c>
    </row>
    <row r="30">
      <c r="A30" s="3" t="s">
        <v>218</v>
      </c>
      <c r="E30" s="3">
        <v>14.0</v>
      </c>
      <c r="F30" s="4">
        <v>3190000.0</v>
      </c>
      <c r="G30" s="4">
        <v>900000.0</v>
      </c>
      <c r="H30" s="4">
        <v>70000.0</v>
      </c>
      <c r="I30" s="4">
        <v>250000.0</v>
      </c>
    </row>
    <row r="31">
      <c r="A31" s="3" t="s">
        <v>60</v>
      </c>
      <c r="E31" s="3">
        <v>13.0</v>
      </c>
      <c r="F31" s="4">
        <v>598500.0</v>
      </c>
      <c r="G31" s="4">
        <v>225000.0</v>
      </c>
      <c r="H31" s="4">
        <v>7500.0</v>
      </c>
      <c r="I31" s="4">
        <v>78500.0</v>
      </c>
    </row>
    <row r="32">
      <c r="A32" s="3" t="s">
        <v>138</v>
      </c>
      <c r="E32" s="3">
        <v>13.0</v>
      </c>
      <c r="F32" s="4">
        <v>192500.0</v>
      </c>
      <c r="G32" s="4">
        <v>45000.0</v>
      </c>
      <c r="H32" s="4">
        <v>1000.0</v>
      </c>
      <c r="I32" s="4">
        <v>-2500.0</v>
      </c>
    </row>
    <row r="33">
      <c r="A33" s="3" t="s">
        <v>24</v>
      </c>
      <c r="E33" s="3">
        <v>12.0</v>
      </c>
      <c r="F33" s="4">
        <v>126000.0</v>
      </c>
      <c r="G33" s="4">
        <v>25000.0</v>
      </c>
      <c r="H33" s="4">
        <v>3000.0</v>
      </c>
      <c r="I33" s="4">
        <v>-54000.0</v>
      </c>
    </row>
    <row r="34">
      <c r="A34" s="3" t="s">
        <v>30</v>
      </c>
      <c r="E34" s="3">
        <v>12.0</v>
      </c>
      <c r="F34" s="4">
        <v>464000.0</v>
      </c>
      <c r="G34" s="4">
        <v>165000.0</v>
      </c>
      <c r="H34" s="4">
        <v>3000.0</v>
      </c>
      <c r="I34" s="4">
        <v>164000.0</v>
      </c>
    </row>
    <row r="35">
      <c r="A35" s="3" t="s">
        <v>142</v>
      </c>
      <c r="E35" s="3">
        <v>12.0</v>
      </c>
      <c r="F35" s="4">
        <v>765000.0</v>
      </c>
      <c r="G35" s="4">
        <v>170000.0</v>
      </c>
      <c r="H35" s="4">
        <v>12000.0</v>
      </c>
      <c r="I35" s="4">
        <v>-75000.0</v>
      </c>
    </row>
    <row r="36">
      <c r="A36" s="3" t="s">
        <v>220</v>
      </c>
      <c r="E36" s="3">
        <v>12.0</v>
      </c>
      <c r="F36" s="4">
        <v>279000.0</v>
      </c>
      <c r="G36" s="4">
        <v>47000.0</v>
      </c>
      <c r="H36" s="4">
        <v>6000.0</v>
      </c>
      <c r="I36" s="4">
        <v>72600.0</v>
      </c>
    </row>
    <row r="37">
      <c r="A37" s="3" t="s">
        <v>238</v>
      </c>
      <c r="E37" s="3">
        <v>12.0</v>
      </c>
      <c r="F37" s="4">
        <v>1488000.0</v>
      </c>
      <c r="G37" s="4">
        <v>460000.0</v>
      </c>
      <c r="H37" s="4">
        <v>28000.0</v>
      </c>
      <c r="I37" s="4">
        <v>768000.0</v>
      </c>
    </row>
    <row r="38">
      <c r="A38" s="3" t="s">
        <v>286</v>
      </c>
      <c r="E38" s="3">
        <v>12.0</v>
      </c>
      <c r="F38" s="4">
        <v>3417000.0</v>
      </c>
      <c r="G38" s="4">
        <v>675000.0</v>
      </c>
      <c r="H38" s="4">
        <v>48000.0</v>
      </c>
      <c r="I38" s="4">
        <v>897000.0</v>
      </c>
    </row>
    <row r="39">
      <c r="A39" s="3" t="s">
        <v>170</v>
      </c>
      <c r="E39" s="3">
        <v>11.0</v>
      </c>
      <c r="F39" s="4">
        <v>203700.0</v>
      </c>
      <c r="G39" s="4">
        <v>50000.0</v>
      </c>
      <c r="H39" s="4">
        <v>1200.0</v>
      </c>
      <c r="I39" s="4">
        <v>-16300.0</v>
      </c>
    </row>
    <row r="40">
      <c r="A40" s="3" t="s">
        <v>54</v>
      </c>
      <c r="E40" s="3">
        <v>10.0</v>
      </c>
      <c r="F40" s="4">
        <v>701500.0</v>
      </c>
      <c r="G40" s="4">
        <v>220000.0</v>
      </c>
      <c r="H40" s="4">
        <v>8000.0</v>
      </c>
      <c r="I40" s="4">
        <v>476500.0</v>
      </c>
    </row>
    <row r="41">
      <c r="A41" s="3" t="s">
        <v>108</v>
      </c>
      <c r="E41" s="3">
        <v>10.0</v>
      </c>
      <c r="F41" s="4">
        <v>113000.0</v>
      </c>
      <c r="G41" s="4">
        <v>50000.0</v>
      </c>
      <c r="H41" s="4">
        <v>1000.0</v>
      </c>
      <c r="I41" s="4">
        <v>-57000.0</v>
      </c>
    </row>
    <row r="42">
      <c r="A42" s="3" t="s">
        <v>158</v>
      </c>
      <c r="E42" s="3">
        <v>10.0</v>
      </c>
      <c r="F42" s="4">
        <v>740000.0</v>
      </c>
      <c r="G42" s="4">
        <v>190000.0</v>
      </c>
      <c r="H42" s="4">
        <v>15000.0</v>
      </c>
      <c r="I42" s="4">
        <v>290000.0</v>
      </c>
    </row>
    <row r="43">
      <c r="A43" s="3" t="s">
        <v>168</v>
      </c>
      <c r="E43" s="3">
        <v>10.0</v>
      </c>
      <c r="F43" s="4">
        <v>97000.0</v>
      </c>
      <c r="G43" s="4">
        <v>30000.0</v>
      </c>
      <c r="H43" s="4">
        <v>1000.0</v>
      </c>
      <c r="I43" s="4">
        <v>-103000.0</v>
      </c>
    </row>
    <row r="44">
      <c r="A44" s="3" t="s">
        <v>202</v>
      </c>
      <c r="E44" s="3">
        <v>10.0</v>
      </c>
      <c r="F44" s="4">
        <v>139200.0</v>
      </c>
      <c r="G44" s="4">
        <v>46000.0</v>
      </c>
      <c r="H44" s="4">
        <v>1200.0</v>
      </c>
      <c r="I44" s="4">
        <v>-85800.0</v>
      </c>
    </row>
    <row r="45">
      <c r="A45" s="3" t="s">
        <v>234</v>
      </c>
      <c r="E45" s="3">
        <v>10.0</v>
      </c>
      <c r="F45" s="4">
        <v>279000.0</v>
      </c>
      <c r="G45" s="4">
        <v>100000.0</v>
      </c>
      <c r="H45" s="4">
        <v>8000.0</v>
      </c>
      <c r="I45" s="4">
        <v>-71000.0</v>
      </c>
    </row>
    <row r="46">
      <c r="A46" s="3" t="s">
        <v>96</v>
      </c>
      <c r="E46" s="3">
        <v>9.0</v>
      </c>
      <c r="F46" s="4">
        <v>94000.0</v>
      </c>
      <c r="G46" s="4">
        <v>26000.0</v>
      </c>
      <c r="H46" s="4">
        <v>3000.0</v>
      </c>
      <c r="I46" s="4">
        <v>-41000.0</v>
      </c>
    </row>
    <row r="47">
      <c r="A47" s="3" t="s">
        <v>164</v>
      </c>
      <c r="E47" s="3">
        <v>9.0</v>
      </c>
      <c r="F47" s="4">
        <v>329000.0</v>
      </c>
      <c r="G47" s="4">
        <v>175000.0</v>
      </c>
      <c r="H47" s="4">
        <v>8000.0</v>
      </c>
      <c r="I47" s="4">
        <v>147200.0</v>
      </c>
    </row>
    <row r="48">
      <c r="A48" s="3" t="s">
        <v>192</v>
      </c>
      <c r="E48" s="3">
        <v>9.0</v>
      </c>
      <c r="F48" s="4">
        <v>470000.0</v>
      </c>
      <c r="G48" s="4">
        <v>90000.0</v>
      </c>
      <c r="H48" s="4">
        <v>27000.0</v>
      </c>
      <c r="I48" s="4">
        <v>-106000.0</v>
      </c>
    </row>
    <row r="49">
      <c r="A49" s="3" t="s">
        <v>88</v>
      </c>
      <c r="E49" s="3">
        <v>8.0</v>
      </c>
      <c r="F49" s="4">
        <v>205000.0</v>
      </c>
      <c r="G49" s="4">
        <v>90000.0</v>
      </c>
      <c r="H49" s="4">
        <v>4000.0</v>
      </c>
      <c r="I49" s="4">
        <v>5000.0</v>
      </c>
    </row>
    <row r="50">
      <c r="A50" s="3" t="s">
        <v>212</v>
      </c>
      <c r="E50" s="3">
        <v>8.0</v>
      </c>
      <c r="F50" s="4">
        <v>121000.0</v>
      </c>
      <c r="G50" s="4">
        <v>33000.0</v>
      </c>
      <c r="H50" s="4">
        <v>1000.0</v>
      </c>
      <c r="I50" s="4">
        <v>1000.0</v>
      </c>
    </row>
    <row r="51">
      <c r="A51" s="3" t="s">
        <v>216</v>
      </c>
      <c r="E51" s="3">
        <v>8.0</v>
      </c>
      <c r="F51" s="4">
        <v>478500.0</v>
      </c>
      <c r="G51" s="4">
        <v>150000.0</v>
      </c>
      <c r="H51" s="4">
        <v>5500.0</v>
      </c>
      <c r="I51" s="4">
        <v>86500.0</v>
      </c>
    </row>
    <row r="52">
      <c r="A52" s="3" t="s">
        <v>224</v>
      </c>
      <c r="E52" s="3">
        <v>8.0</v>
      </c>
      <c r="F52" s="4">
        <v>462000.0</v>
      </c>
      <c r="G52" s="4">
        <v>180000.0</v>
      </c>
      <c r="H52" s="4">
        <v>9000.0</v>
      </c>
      <c r="I52" s="4">
        <v>-50000.0</v>
      </c>
    </row>
    <row r="53">
      <c r="A53" s="3" t="s">
        <v>258</v>
      </c>
      <c r="E53" s="3">
        <v>8.0</v>
      </c>
      <c r="F53" s="4">
        <v>141500.0</v>
      </c>
      <c r="G53" s="4">
        <v>42000.0</v>
      </c>
      <c r="H53" s="4">
        <v>8000.0</v>
      </c>
      <c r="I53" s="4">
        <v>-20100.0</v>
      </c>
    </row>
    <row r="54">
      <c r="A54" s="3" t="s">
        <v>266</v>
      </c>
      <c r="E54" s="3">
        <v>8.0</v>
      </c>
      <c r="F54" s="4">
        <v>44500.0</v>
      </c>
      <c r="G54" s="4">
        <v>22000.0</v>
      </c>
      <c r="H54" s="4">
        <v>1000.0</v>
      </c>
      <c r="I54" s="4">
        <v>-135500.0</v>
      </c>
    </row>
    <row r="55">
      <c r="A55" s="3" t="s">
        <v>278</v>
      </c>
      <c r="E55" s="3">
        <v>8.0</v>
      </c>
      <c r="F55" s="4">
        <v>60500.0</v>
      </c>
      <c r="G55" s="4">
        <v>17000.0</v>
      </c>
      <c r="H55" s="4">
        <v>3000.0</v>
      </c>
      <c r="I55" s="4">
        <v>-99500.0</v>
      </c>
    </row>
    <row r="56">
      <c r="A56" s="3" t="s">
        <v>114</v>
      </c>
      <c r="E56" s="3">
        <v>7.0</v>
      </c>
      <c r="F56" s="4">
        <v>100000.0</v>
      </c>
      <c r="G56" s="4">
        <v>35000.0</v>
      </c>
      <c r="H56" s="4">
        <v>5000.0</v>
      </c>
      <c r="I56" s="4">
        <v>-92500.0</v>
      </c>
    </row>
    <row r="57">
      <c r="A57" s="3" t="s">
        <v>148</v>
      </c>
      <c r="E57" s="3">
        <v>7.0</v>
      </c>
      <c r="F57" s="4">
        <v>307000.0</v>
      </c>
      <c r="G57" s="4">
        <v>80000.0</v>
      </c>
      <c r="H57" s="4">
        <v>10000.0</v>
      </c>
      <c r="I57" s="4">
        <v>117000.0</v>
      </c>
    </row>
    <row r="58">
      <c r="A58" s="3" t="s">
        <v>178</v>
      </c>
      <c r="E58" s="3">
        <v>7.0</v>
      </c>
      <c r="F58" s="4">
        <v>388000.0</v>
      </c>
      <c r="G58" s="4">
        <v>180000.0</v>
      </c>
      <c r="H58" s="4">
        <v>4000.0</v>
      </c>
      <c r="I58" s="4">
        <v>-32000.0</v>
      </c>
    </row>
    <row r="59">
      <c r="A59" s="3" t="s">
        <v>190</v>
      </c>
      <c r="E59" s="3">
        <v>7.0</v>
      </c>
      <c r="F59" s="4">
        <v>372000.0</v>
      </c>
      <c r="G59" s="4">
        <v>155000.0</v>
      </c>
      <c r="H59" s="4">
        <v>25000.0</v>
      </c>
      <c r="I59" s="4">
        <v>176000.0</v>
      </c>
    </row>
    <row r="60">
      <c r="A60" s="3" t="s">
        <v>196</v>
      </c>
      <c r="E60" s="3">
        <v>7.0</v>
      </c>
      <c r="F60" s="4">
        <v>80000.0</v>
      </c>
      <c r="G60" s="4">
        <v>22000.0</v>
      </c>
      <c r="H60" s="4">
        <v>3000.0</v>
      </c>
      <c r="I60" s="4">
        <v>-60000.0</v>
      </c>
    </row>
    <row r="61">
      <c r="A61" s="3" t="s">
        <v>222</v>
      </c>
      <c r="E61" s="3">
        <v>7.0</v>
      </c>
      <c r="F61" s="4">
        <v>189000.0</v>
      </c>
      <c r="G61" s="4">
        <v>110000.0</v>
      </c>
      <c r="H61" s="4">
        <v>5000.0</v>
      </c>
      <c r="I61" s="4">
        <v>84000.0</v>
      </c>
    </row>
    <row r="62">
      <c r="A62" s="3" t="s">
        <v>252</v>
      </c>
      <c r="E62" s="3">
        <v>7.0</v>
      </c>
      <c r="F62" s="4">
        <v>217000.0</v>
      </c>
      <c r="G62" s="4">
        <v>80000.0</v>
      </c>
      <c r="H62" s="4">
        <v>9000.0</v>
      </c>
      <c r="I62" s="4">
        <v>-63000.0</v>
      </c>
    </row>
    <row r="63">
      <c r="A63" s="3" t="s">
        <v>40</v>
      </c>
      <c r="E63" s="3">
        <v>6.0</v>
      </c>
      <c r="F63" s="4">
        <v>355000.0</v>
      </c>
      <c r="G63" s="4">
        <v>150000.0</v>
      </c>
      <c r="H63" s="4">
        <v>3000.0</v>
      </c>
      <c r="I63" s="4">
        <v>223000.0</v>
      </c>
    </row>
    <row r="64">
      <c r="A64" s="3" t="s">
        <v>62</v>
      </c>
      <c r="E64" s="3">
        <v>6.0</v>
      </c>
      <c r="F64" s="4">
        <v>82500.0</v>
      </c>
      <c r="G64" s="4">
        <v>26000.0</v>
      </c>
      <c r="H64" s="4">
        <v>4000.0</v>
      </c>
      <c r="I64" s="4">
        <v>-79500.0</v>
      </c>
    </row>
    <row r="65">
      <c r="A65" s="3" t="s">
        <v>126</v>
      </c>
      <c r="E65" s="3">
        <v>6.0</v>
      </c>
      <c r="F65" s="4">
        <v>642000.0</v>
      </c>
      <c r="G65" s="4">
        <v>260000.0</v>
      </c>
      <c r="H65" s="4">
        <v>30000.0</v>
      </c>
      <c r="I65" s="4">
        <v>510000.0</v>
      </c>
    </row>
    <row r="66">
      <c r="A66" s="3" t="s">
        <v>186</v>
      </c>
      <c r="E66" s="3">
        <v>6.0</v>
      </c>
      <c r="F66" s="4">
        <v>1990000.0</v>
      </c>
      <c r="G66" s="4">
        <v>640000.0</v>
      </c>
      <c r="H66" s="4">
        <v>60000.0</v>
      </c>
      <c r="I66" s="4">
        <v>1330000.0</v>
      </c>
    </row>
    <row r="67">
      <c r="A67" s="3" t="s">
        <v>244</v>
      </c>
      <c r="E67" s="3">
        <v>6.0</v>
      </c>
      <c r="F67" s="4">
        <v>118000.0</v>
      </c>
      <c r="G67" s="4">
        <v>38000.0</v>
      </c>
      <c r="H67" s="4">
        <v>5000.0</v>
      </c>
      <c r="I67" s="4">
        <v>-32000.0</v>
      </c>
    </row>
    <row r="68">
      <c r="A68" s="3" t="s">
        <v>264</v>
      </c>
      <c r="E68" s="3">
        <v>6.0</v>
      </c>
      <c r="F68" s="4">
        <v>180000.0</v>
      </c>
      <c r="G68" s="4">
        <v>100000.0</v>
      </c>
      <c r="H68" s="4">
        <v>6000.0</v>
      </c>
      <c r="I68" s="4">
        <v>76800.0</v>
      </c>
    </row>
    <row r="69">
      <c r="A69" s="3" t="s">
        <v>270</v>
      </c>
      <c r="E69" s="3">
        <v>6.0</v>
      </c>
      <c r="F69" s="4">
        <v>219000.0</v>
      </c>
      <c r="G69" s="4">
        <v>140000.0</v>
      </c>
      <c r="H69" s="4">
        <v>1000.0</v>
      </c>
      <c r="I69" s="4">
        <v>94200.0</v>
      </c>
    </row>
    <row r="70">
      <c r="A70" s="3" t="s">
        <v>294</v>
      </c>
      <c r="E70" s="3">
        <v>6.0</v>
      </c>
      <c r="F70" s="4">
        <v>296000.0</v>
      </c>
      <c r="G70" s="4">
        <v>80000.0</v>
      </c>
      <c r="H70" s="4">
        <v>18000.0</v>
      </c>
      <c r="I70" s="4">
        <v>86000.0</v>
      </c>
    </row>
    <row r="71">
      <c r="A71" s="3" t="s">
        <v>22</v>
      </c>
      <c r="E71" s="3">
        <v>5.0</v>
      </c>
      <c r="F71" s="4">
        <v>218000.0</v>
      </c>
      <c r="G71" s="4">
        <v>75000.0</v>
      </c>
      <c r="H71" s="4">
        <v>24000.0</v>
      </c>
      <c r="I71" s="4">
        <v>108000.0</v>
      </c>
    </row>
    <row r="72">
      <c r="A72" s="3" t="s">
        <v>110</v>
      </c>
      <c r="E72" s="3">
        <v>5.0</v>
      </c>
      <c r="F72" s="4">
        <v>206000.0</v>
      </c>
      <c r="G72" s="4">
        <v>78000.0</v>
      </c>
      <c r="H72" s="4">
        <v>3000.0</v>
      </c>
      <c r="I72" s="4">
        <v>6000.0</v>
      </c>
    </row>
    <row r="73">
      <c r="A73" s="3" t="s">
        <v>160</v>
      </c>
      <c r="E73" s="3">
        <v>5.0</v>
      </c>
      <c r="F73" s="4">
        <v>20500.0</v>
      </c>
      <c r="G73" s="4">
        <v>15000.0</v>
      </c>
      <c r="H73" s="4">
        <v>1000.0</v>
      </c>
      <c r="I73" s="4">
        <v>-54500.0</v>
      </c>
    </row>
    <row r="74">
      <c r="A74" s="3" t="s">
        <v>262</v>
      </c>
      <c r="E74" s="3">
        <v>5.0</v>
      </c>
      <c r="F74" s="4">
        <v>378000.0</v>
      </c>
      <c r="G74" s="4">
        <v>135000.0</v>
      </c>
      <c r="H74" s="4">
        <v>16000.0</v>
      </c>
      <c r="I74" s="4">
        <v>-62000.0</v>
      </c>
    </row>
    <row r="75">
      <c r="A75" s="3" t="s">
        <v>274</v>
      </c>
      <c r="E75" s="3">
        <v>5.0</v>
      </c>
      <c r="F75" s="4">
        <v>204000.0</v>
      </c>
      <c r="G75" s="4">
        <v>88000.0</v>
      </c>
      <c r="H75" s="4">
        <v>14000.0</v>
      </c>
      <c r="I75" s="4">
        <v>79000.0</v>
      </c>
    </row>
    <row r="76">
      <c r="A76" s="3" t="s">
        <v>15</v>
      </c>
      <c r="E76" s="3">
        <v>4.0</v>
      </c>
      <c r="F76" s="4">
        <v>73000.0</v>
      </c>
      <c r="G76" s="4">
        <v>50000.0</v>
      </c>
      <c r="H76" s="4">
        <v>1000.0</v>
      </c>
      <c r="I76" s="4">
        <v>9000.0</v>
      </c>
    </row>
    <row r="77">
      <c r="A77" s="3" t="s">
        <v>32</v>
      </c>
      <c r="E77" s="3">
        <v>4.0</v>
      </c>
      <c r="F77" s="4">
        <v>29500.0</v>
      </c>
      <c r="G77" s="4">
        <v>12000.0</v>
      </c>
      <c r="H77" s="4">
        <v>1500.0</v>
      </c>
      <c r="I77" s="4">
        <v>-30500.0</v>
      </c>
    </row>
    <row r="78">
      <c r="A78" s="3" t="s">
        <v>38</v>
      </c>
      <c r="E78" s="3">
        <v>4.0</v>
      </c>
      <c r="F78" s="4">
        <v>153000.0</v>
      </c>
      <c r="G78" s="4">
        <v>80000.0</v>
      </c>
      <c r="H78" s="4">
        <v>11000.0</v>
      </c>
      <c r="I78" s="4">
        <v>93000.0</v>
      </c>
    </row>
    <row r="79">
      <c r="A79" s="3" t="s">
        <v>98</v>
      </c>
      <c r="E79" s="3">
        <v>4.0</v>
      </c>
      <c r="F79" s="4">
        <v>130000.0</v>
      </c>
      <c r="G79" s="4">
        <v>68000.0</v>
      </c>
      <c r="H79" s="4">
        <v>8000.0</v>
      </c>
      <c r="I79" s="4">
        <v>58000.0</v>
      </c>
    </row>
    <row r="80">
      <c r="A80" s="3" t="s">
        <v>100</v>
      </c>
      <c r="E80" s="3">
        <v>4.0</v>
      </c>
      <c r="F80" s="4">
        <v>3560000.0</v>
      </c>
      <c r="G80" s="4">
        <v>2000000.0</v>
      </c>
      <c r="H80" s="4">
        <v>250000.0</v>
      </c>
      <c r="I80" s="4">
        <v>2120000.0</v>
      </c>
    </row>
    <row r="81">
      <c r="A81" s="3" t="s">
        <v>128</v>
      </c>
      <c r="E81" s="3">
        <v>4.0</v>
      </c>
      <c r="F81" s="4">
        <v>309000.0</v>
      </c>
      <c r="G81" s="4">
        <v>135000.0</v>
      </c>
      <c r="H81" s="4">
        <v>27000.0</v>
      </c>
      <c r="I81" s="4">
        <v>221000.0</v>
      </c>
    </row>
    <row r="82">
      <c r="A82" s="3" t="s">
        <v>134</v>
      </c>
      <c r="E82" s="3">
        <v>4.0</v>
      </c>
      <c r="F82" s="4">
        <v>69000.0</v>
      </c>
      <c r="G82" s="4">
        <v>30000.0</v>
      </c>
      <c r="H82" s="4">
        <v>10000.0</v>
      </c>
      <c r="I82" s="4">
        <v>-19000.0</v>
      </c>
    </row>
    <row r="83">
      <c r="A83" s="3" t="s">
        <v>152</v>
      </c>
      <c r="E83" s="3">
        <v>4.0</v>
      </c>
      <c r="F83" s="4">
        <v>45500.0</v>
      </c>
      <c r="G83" s="4">
        <v>30000.0</v>
      </c>
      <c r="H83" s="4">
        <v>4500.0</v>
      </c>
      <c r="I83" s="4">
        <v>-14500.0</v>
      </c>
    </row>
    <row r="84">
      <c r="A84" s="3" t="s">
        <v>198</v>
      </c>
      <c r="E84" s="3">
        <v>4.0</v>
      </c>
      <c r="F84" s="4">
        <v>140000.0</v>
      </c>
      <c r="G84" s="4">
        <v>70000.0</v>
      </c>
      <c r="H84" s="4">
        <v>18000.0</v>
      </c>
      <c r="I84" s="4">
        <v>-68000.0</v>
      </c>
    </row>
    <row r="85">
      <c r="A85" s="3" t="s">
        <v>26</v>
      </c>
      <c r="E85" s="3">
        <v>3.0</v>
      </c>
      <c r="F85" s="4">
        <v>139000.0</v>
      </c>
      <c r="G85" s="4">
        <v>65000.0</v>
      </c>
      <c r="H85" s="4">
        <v>12000.0</v>
      </c>
      <c r="I85" s="4">
        <v>79000.0</v>
      </c>
    </row>
    <row r="86">
      <c r="A86" s="3" t="s">
        <v>80</v>
      </c>
      <c r="E86" s="3">
        <v>3.0</v>
      </c>
      <c r="F86" s="4">
        <v>11000.0</v>
      </c>
      <c r="G86" s="4">
        <v>5000.0</v>
      </c>
      <c r="H86" s="4">
        <v>2000.0</v>
      </c>
      <c r="I86" s="4">
        <v>-34000.0</v>
      </c>
    </row>
    <row r="87">
      <c r="A87" s="3" t="s">
        <v>118</v>
      </c>
      <c r="E87" s="3">
        <v>3.0</v>
      </c>
      <c r="F87" s="4">
        <v>97000.0</v>
      </c>
      <c r="G87" s="4">
        <v>37000.0</v>
      </c>
      <c r="H87" s="4">
        <v>30000.0</v>
      </c>
      <c r="I87" s="4">
        <v>31000.0</v>
      </c>
    </row>
    <row r="88">
      <c r="A88" s="3" t="s">
        <v>132</v>
      </c>
      <c r="E88" s="3">
        <v>3.0</v>
      </c>
      <c r="F88" s="4">
        <v>37000.0</v>
      </c>
      <c r="G88" s="4">
        <v>22000.0</v>
      </c>
      <c r="H88" s="4">
        <v>3000.0</v>
      </c>
      <c r="I88" s="4">
        <v>-17000.0</v>
      </c>
    </row>
    <row r="89">
      <c r="A89" s="3" t="s">
        <v>150</v>
      </c>
      <c r="E89" s="3">
        <v>3.0</v>
      </c>
      <c r="F89" s="4">
        <v>13000.0</v>
      </c>
      <c r="G89" s="4">
        <v>6500.0</v>
      </c>
      <c r="H89" s="4">
        <v>1500.0</v>
      </c>
      <c r="I89" s="4">
        <v>-32000.0</v>
      </c>
    </row>
    <row r="90">
      <c r="A90" s="3" t="s">
        <v>154</v>
      </c>
      <c r="E90" s="3">
        <v>3.0</v>
      </c>
      <c r="F90" s="4">
        <v>890000.0</v>
      </c>
      <c r="G90" s="4">
        <v>580000.0</v>
      </c>
      <c r="H90" s="4">
        <v>60000.0</v>
      </c>
      <c r="I90" s="4">
        <v>845000.0</v>
      </c>
    </row>
    <row r="91">
      <c r="A91" s="3" t="s">
        <v>206</v>
      </c>
      <c r="E91" s="3">
        <v>3.0</v>
      </c>
      <c r="F91" s="4">
        <v>27500.0</v>
      </c>
      <c r="G91" s="4">
        <v>20000.0</v>
      </c>
      <c r="H91" s="4">
        <v>1500.0</v>
      </c>
      <c r="I91" s="4">
        <v>-25000.0</v>
      </c>
    </row>
    <row r="92">
      <c r="A92" s="3" t="s">
        <v>268</v>
      </c>
      <c r="E92" s="3">
        <v>3.0</v>
      </c>
      <c r="F92" s="4">
        <v>76000.0</v>
      </c>
      <c r="G92" s="4">
        <v>31000.0</v>
      </c>
      <c r="H92" s="4">
        <v>15000.0</v>
      </c>
      <c r="I92" s="4">
        <v>28000.0</v>
      </c>
    </row>
    <row r="93">
      <c r="A93" s="3" t="s">
        <v>290</v>
      </c>
      <c r="E93" s="3">
        <v>3.0</v>
      </c>
      <c r="F93" s="4">
        <v>50000.0</v>
      </c>
      <c r="G93" s="4">
        <v>20000.0</v>
      </c>
      <c r="H93" s="4">
        <v>10000.0</v>
      </c>
      <c r="I93" s="4">
        <v>-10000.0</v>
      </c>
    </row>
    <row r="94">
      <c r="A94" s="3" t="s">
        <v>28</v>
      </c>
      <c r="E94" s="3">
        <v>2.0</v>
      </c>
      <c r="F94" s="4">
        <v>500000.0</v>
      </c>
      <c r="G94" s="4">
        <v>300000.0</v>
      </c>
      <c r="H94" s="4">
        <v>200000.0</v>
      </c>
      <c r="I94" s="4">
        <v>390000.0</v>
      </c>
    </row>
    <row r="95">
      <c r="A95" s="3" t="s">
        <v>36</v>
      </c>
      <c r="E95" s="3">
        <v>2.0</v>
      </c>
      <c r="F95" s="4">
        <v>150000.0</v>
      </c>
      <c r="G95" s="4">
        <v>95000.0</v>
      </c>
      <c r="H95" s="4">
        <v>55000.0</v>
      </c>
      <c r="I95" s="4">
        <v>95000.0</v>
      </c>
    </row>
    <row r="96">
      <c r="A96" s="3" t="s">
        <v>42</v>
      </c>
      <c r="E96" s="3">
        <v>2.0</v>
      </c>
      <c r="F96" s="4">
        <v>30000.0</v>
      </c>
      <c r="G96" s="4">
        <v>24000.0</v>
      </c>
      <c r="H96" s="4">
        <v>6000.0</v>
      </c>
      <c r="I96" s="4">
        <v>-3200.0</v>
      </c>
    </row>
    <row r="97">
      <c r="A97" s="3" t="s">
        <v>46</v>
      </c>
      <c r="E97" s="3">
        <v>2.0</v>
      </c>
      <c r="F97" s="4">
        <v>9000.0</v>
      </c>
      <c r="G97" s="4">
        <v>5000.0</v>
      </c>
      <c r="H97" s="4">
        <v>4000.0</v>
      </c>
      <c r="I97" s="4">
        <v>-21000.0</v>
      </c>
    </row>
    <row r="98">
      <c r="A98" s="3" t="s">
        <v>52</v>
      </c>
      <c r="E98" s="3">
        <v>2.0</v>
      </c>
      <c r="F98" s="4">
        <v>28500.0</v>
      </c>
      <c r="G98" s="4">
        <v>26000.0</v>
      </c>
      <c r="H98" s="4">
        <v>2500.0</v>
      </c>
      <c r="I98" s="4">
        <v>-10700.0</v>
      </c>
    </row>
    <row r="99">
      <c r="A99" s="3" t="s">
        <v>58</v>
      </c>
      <c r="E99" s="3">
        <v>2.0</v>
      </c>
      <c r="F99" s="4">
        <v>98000.0</v>
      </c>
      <c r="G99" s="4">
        <v>62000.0</v>
      </c>
      <c r="H99" s="4">
        <v>36000.0</v>
      </c>
      <c r="I99" s="4">
        <v>53000.0</v>
      </c>
    </row>
    <row r="100">
      <c r="A100" s="3" t="s">
        <v>78</v>
      </c>
      <c r="E100" s="3">
        <v>2.0</v>
      </c>
      <c r="F100" s="4">
        <v>195000.0</v>
      </c>
      <c r="G100" s="4">
        <v>100000.0</v>
      </c>
      <c r="H100" s="4">
        <v>95000.0</v>
      </c>
      <c r="I100" s="4">
        <v>55000.0</v>
      </c>
    </row>
    <row r="101">
      <c r="A101" s="3" t="s">
        <v>86</v>
      </c>
      <c r="E101" s="3">
        <v>2.0</v>
      </c>
      <c r="F101" s="4">
        <v>26000.0</v>
      </c>
      <c r="G101" s="4">
        <v>21000.0</v>
      </c>
      <c r="H101" s="4">
        <v>5000.0</v>
      </c>
      <c r="I101" s="4">
        <v>-4000.0</v>
      </c>
    </row>
    <row r="102">
      <c r="A102" s="3" t="s">
        <v>120</v>
      </c>
      <c r="E102" s="3">
        <v>2.0</v>
      </c>
      <c r="F102" s="4">
        <v>20000.0</v>
      </c>
      <c r="G102" s="4">
        <v>11000.0</v>
      </c>
      <c r="H102" s="4">
        <v>9000.0</v>
      </c>
      <c r="I102" s="4">
        <v>-24000.0</v>
      </c>
    </row>
    <row r="103">
      <c r="A103" s="3" t="s">
        <v>172</v>
      </c>
      <c r="E103" s="3">
        <v>2.0</v>
      </c>
      <c r="F103" s="4">
        <v>26000.0</v>
      </c>
      <c r="G103" s="4">
        <v>20000.0</v>
      </c>
      <c r="H103" s="4">
        <v>6000.0</v>
      </c>
      <c r="I103" s="4">
        <v>-18000.0</v>
      </c>
    </row>
    <row r="104">
      <c r="A104" s="3" t="s">
        <v>176</v>
      </c>
      <c r="E104" s="3">
        <v>2.0</v>
      </c>
      <c r="F104" s="4">
        <v>280000.0</v>
      </c>
      <c r="G104" s="4">
        <v>260000.0</v>
      </c>
      <c r="H104" s="4">
        <v>20000.0</v>
      </c>
      <c r="I104" s="4">
        <v>160000.0</v>
      </c>
    </row>
    <row r="105">
      <c r="A105" s="3" t="s">
        <v>200</v>
      </c>
      <c r="E105" s="3">
        <v>2.0</v>
      </c>
      <c r="F105" s="4">
        <v>6500.0</v>
      </c>
      <c r="G105" s="4">
        <v>5500.0</v>
      </c>
      <c r="H105" s="4">
        <v>1000.0</v>
      </c>
      <c r="I105" s="4">
        <v>-19500.0</v>
      </c>
    </row>
    <row r="106">
      <c r="A106" s="3" t="s">
        <v>228</v>
      </c>
      <c r="E106" s="3">
        <v>2.0</v>
      </c>
      <c r="F106" s="4">
        <v>95000.0</v>
      </c>
      <c r="G106" s="4">
        <v>50000.0</v>
      </c>
      <c r="H106" s="4">
        <v>45000.0</v>
      </c>
      <c r="I106" s="4">
        <v>-325000.0</v>
      </c>
    </row>
    <row r="107">
      <c r="A107" s="3" t="s">
        <v>288</v>
      </c>
      <c r="E107" s="3">
        <v>2.0</v>
      </c>
      <c r="F107" s="4">
        <v>137000.0</v>
      </c>
      <c r="G107" s="4">
        <v>100000.0</v>
      </c>
      <c r="H107" s="4">
        <v>37000.0</v>
      </c>
      <c r="I107" s="4">
        <v>-3000.0</v>
      </c>
    </row>
    <row r="108">
      <c r="A108" s="3" t="s">
        <v>20</v>
      </c>
      <c r="E108" s="3">
        <v>1.0</v>
      </c>
      <c r="F108" s="4">
        <v>60000.0</v>
      </c>
      <c r="G108" s="4">
        <v>60000.0</v>
      </c>
      <c r="H108" s="4">
        <v>60000.0</v>
      </c>
      <c r="I108" s="4">
        <v>40400.0</v>
      </c>
    </row>
    <row r="109">
      <c r="A109" s="3" t="s">
        <v>50</v>
      </c>
      <c r="E109" s="3">
        <v>1.0</v>
      </c>
      <c r="F109" s="4">
        <v>125000.0</v>
      </c>
      <c r="G109" s="4">
        <v>125000.0</v>
      </c>
      <c r="H109" s="4">
        <v>125000.0</v>
      </c>
      <c r="I109" s="4">
        <v>107500.0</v>
      </c>
    </row>
    <row r="110">
      <c r="A110" s="3" t="s">
        <v>64</v>
      </c>
      <c r="E110" s="3">
        <v>1.0</v>
      </c>
      <c r="F110" s="4">
        <v>9000.0</v>
      </c>
      <c r="G110" s="4">
        <v>9000.0</v>
      </c>
      <c r="H110" s="4">
        <v>9000.0</v>
      </c>
      <c r="I110" s="4">
        <v>-5800.0</v>
      </c>
    </row>
    <row r="111">
      <c r="A111" s="3" t="s">
        <v>66</v>
      </c>
      <c r="E111" s="3">
        <v>1.0</v>
      </c>
      <c r="F111" s="4">
        <v>47000.0</v>
      </c>
      <c r="G111" s="4">
        <v>47000.0</v>
      </c>
      <c r="H111" s="4">
        <v>47000.0</v>
      </c>
      <c r="I111" s="4">
        <v>7000.0</v>
      </c>
    </row>
    <row r="112">
      <c r="A112" s="3" t="s">
        <v>72</v>
      </c>
      <c r="E112" s="3">
        <v>1.0</v>
      </c>
      <c r="F112" s="4">
        <v>95000.0</v>
      </c>
      <c r="G112" s="4">
        <v>95000.0</v>
      </c>
      <c r="H112" s="4">
        <v>95000.0</v>
      </c>
      <c r="I112" s="4">
        <v>64000.0</v>
      </c>
    </row>
    <row r="113">
      <c r="A113" s="3" t="s">
        <v>82</v>
      </c>
      <c r="E113" s="3">
        <v>1.0</v>
      </c>
      <c r="F113" s="4">
        <v>1500.0</v>
      </c>
      <c r="G113" s="4">
        <v>1500.0</v>
      </c>
      <c r="H113" s="4">
        <v>1500.0</v>
      </c>
      <c r="I113" s="4">
        <v>-11500.0</v>
      </c>
    </row>
    <row r="114">
      <c r="A114" s="3" t="s">
        <v>90</v>
      </c>
      <c r="E114" s="3">
        <v>1.0</v>
      </c>
      <c r="F114" s="4">
        <v>1000.0</v>
      </c>
      <c r="G114" s="4">
        <v>1000.0</v>
      </c>
      <c r="H114" s="4">
        <v>1000.0</v>
      </c>
      <c r="I114" s="4">
        <v>-15000.0</v>
      </c>
    </row>
    <row r="115">
      <c r="A115" s="3" t="s">
        <v>94</v>
      </c>
      <c r="E115" s="3">
        <v>1.0</v>
      </c>
      <c r="F115" s="4">
        <v>20000.0</v>
      </c>
      <c r="G115" s="4">
        <v>20000.0</v>
      </c>
      <c r="H115" s="4">
        <v>20000.0</v>
      </c>
      <c r="I115" s="4">
        <v>-2000.0</v>
      </c>
    </row>
    <row r="116">
      <c r="A116" s="3" t="s">
        <v>102</v>
      </c>
      <c r="E116" s="3">
        <v>1.0</v>
      </c>
      <c r="F116" s="4">
        <v>780000.0</v>
      </c>
      <c r="G116" s="4">
        <v>780000.0</v>
      </c>
      <c r="H116" s="4">
        <v>780000.0</v>
      </c>
      <c r="I116" s="4">
        <v>420000.0</v>
      </c>
    </row>
    <row r="117">
      <c r="A117" s="3" t="s">
        <v>104</v>
      </c>
      <c r="E117" s="3">
        <v>1.0</v>
      </c>
      <c r="F117" s="4">
        <v>16000.0</v>
      </c>
      <c r="G117" s="4">
        <v>16000.0</v>
      </c>
      <c r="H117" s="4">
        <v>16000.0</v>
      </c>
      <c r="I117" s="4">
        <v>-4000.0</v>
      </c>
    </row>
    <row r="118">
      <c r="A118" s="3" t="s">
        <v>106</v>
      </c>
      <c r="E118" s="3">
        <v>1.0</v>
      </c>
      <c r="F118" s="4">
        <v>25000.0</v>
      </c>
      <c r="G118" s="4">
        <v>25000.0</v>
      </c>
      <c r="H118" s="4">
        <v>25000.0</v>
      </c>
      <c r="I118" s="4">
        <v>12000.0</v>
      </c>
    </row>
    <row r="119">
      <c r="A119" s="3" t="s">
        <v>116</v>
      </c>
      <c r="E119" s="3">
        <v>1.0</v>
      </c>
      <c r="F119" s="4">
        <v>38000.0</v>
      </c>
      <c r="G119" s="4">
        <v>38000.0</v>
      </c>
      <c r="H119" s="4">
        <v>38000.0</v>
      </c>
      <c r="I119" s="4">
        <v>22000.0</v>
      </c>
    </row>
    <row r="120">
      <c r="A120" s="3" t="s">
        <v>122</v>
      </c>
      <c r="E120" s="3">
        <v>1.0</v>
      </c>
      <c r="F120" s="4">
        <v>35000.0</v>
      </c>
      <c r="G120" s="4">
        <v>35000.0</v>
      </c>
      <c r="H120" s="4">
        <v>35000.0</v>
      </c>
      <c r="I120" s="4">
        <v>-6500.0</v>
      </c>
    </row>
    <row r="121">
      <c r="A121" s="3" t="s">
        <v>130</v>
      </c>
      <c r="E121" s="3">
        <v>1.0</v>
      </c>
      <c r="F121" s="4">
        <v>18000.0</v>
      </c>
      <c r="G121" s="4">
        <v>18000.0</v>
      </c>
      <c r="H121" s="4">
        <v>18000.0</v>
      </c>
      <c r="I121" s="4">
        <v>-4000.0</v>
      </c>
    </row>
    <row r="122">
      <c r="A122" s="3" t="s">
        <v>136</v>
      </c>
      <c r="E122" s="3">
        <v>1.0</v>
      </c>
      <c r="F122" s="4">
        <v>20000.0</v>
      </c>
      <c r="G122" s="4">
        <v>20000.0</v>
      </c>
      <c r="H122" s="4">
        <v>20000.0</v>
      </c>
      <c r="I122" s="4">
        <v>6500.0</v>
      </c>
    </row>
    <row r="123">
      <c r="A123" s="3" t="s">
        <v>184</v>
      </c>
      <c r="E123" s="3">
        <v>1.0</v>
      </c>
      <c r="F123" s="4">
        <v>160000.0</v>
      </c>
      <c r="G123" s="4">
        <v>160000.0</v>
      </c>
      <c r="H123" s="4">
        <v>160000.0</v>
      </c>
      <c r="I123" s="4">
        <v>75000.0</v>
      </c>
    </row>
    <row r="124">
      <c r="A124" s="3" t="s">
        <v>204</v>
      </c>
      <c r="E124" s="3">
        <v>1.0</v>
      </c>
      <c r="F124" s="4">
        <v>50000.0</v>
      </c>
      <c r="G124" s="4">
        <v>50000.0</v>
      </c>
      <c r="H124" s="4">
        <v>50000.0</v>
      </c>
      <c r="I124" s="4">
        <v>31000.0</v>
      </c>
    </row>
    <row r="125">
      <c r="A125" s="3" t="s">
        <v>210</v>
      </c>
      <c r="E125" s="3">
        <v>1.0</v>
      </c>
      <c r="F125" s="4">
        <v>2500.0</v>
      </c>
      <c r="G125" s="4">
        <v>2500.0</v>
      </c>
      <c r="H125" s="4">
        <v>2500.0</v>
      </c>
      <c r="I125" s="4">
        <v>-20000.0</v>
      </c>
    </row>
    <row r="126">
      <c r="A126" s="3" t="s">
        <v>230</v>
      </c>
      <c r="E126" s="3">
        <v>1.0</v>
      </c>
      <c r="F126" s="4">
        <v>1000.0</v>
      </c>
      <c r="G126" s="4">
        <v>1000.0</v>
      </c>
      <c r="H126" s="4">
        <v>1000.0</v>
      </c>
      <c r="I126" s="4">
        <v>-13000.0</v>
      </c>
    </row>
    <row r="127">
      <c r="A127" s="3" t="s">
        <v>248</v>
      </c>
      <c r="E127" s="3">
        <v>1.0</v>
      </c>
      <c r="F127" s="5">
        <v>22000.0</v>
      </c>
      <c r="G127" s="5">
        <v>22000.0</v>
      </c>
      <c r="H127" s="5">
        <v>22000.0</v>
      </c>
      <c r="I127" s="4">
        <v>-500.0</v>
      </c>
    </row>
    <row r="128">
      <c r="A128" s="3" t="s">
        <v>256</v>
      </c>
      <c r="E128" s="3">
        <v>1.0</v>
      </c>
      <c r="F128" s="4">
        <v>1000.0</v>
      </c>
      <c r="G128" s="4">
        <v>1000.0</v>
      </c>
      <c r="H128" s="4">
        <v>1000.0</v>
      </c>
      <c r="I128" s="4">
        <v>-21000.0</v>
      </c>
    </row>
    <row r="129">
      <c r="A129" s="3" t="s">
        <v>260</v>
      </c>
      <c r="E129" s="3">
        <v>1.0</v>
      </c>
      <c r="F129" s="4">
        <v>60000.0</v>
      </c>
      <c r="G129" s="4">
        <v>60000.0</v>
      </c>
      <c r="H129" s="4">
        <v>60000.0</v>
      </c>
      <c r="I129" s="4">
        <v>29000.0</v>
      </c>
    </row>
    <row r="130">
      <c r="A130" s="3" t="s">
        <v>272</v>
      </c>
      <c r="E130" s="3">
        <v>1.0</v>
      </c>
      <c r="F130" s="4">
        <v>4000.0</v>
      </c>
      <c r="G130" s="4">
        <v>4000.0</v>
      </c>
      <c r="H130" s="4">
        <v>4000.0</v>
      </c>
      <c r="I130" s="4">
        <v>-11000.0</v>
      </c>
    </row>
    <row r="131">
      <c r="A131" s="3" t="s">
        <v>276</v>
      </c>
      <c r="E131" s="3">
        <v>1.0</v>
      </c>
      <c r="F131" s="4">
        <v>110000.0</v>
      </c>
      <c r="G131" s="4">
        <v>110000.0</v>
      </c>
      <c r="H131" s="4">
        <v>110000.0</v>
      </c>
      <c r="I131" s="4">
        <v>85000.0</v>
      </c>
    </row>
    <row r="132">
      <c r="A132" s="3" t="s">
        <v>280</v>
      </c>
      <c r="E132" s="3">
        <v>1.0</v>
      </c>
      <c r="F132" s="4">
        <v>75000.0</v>
      </c>
      <c r="G132" s="4">
        <v>75000.0</v>
      </c>
      <c r="H132" s="4">
        <v>75000.0</v>
      </c>
      <c r="I132" s="4">
        <v>42500.0</v>
      </c>
    </row>
    <row r="133">
      <c r="A133" s="3" t="s">
        <v>284</v>
      </c>
      <c r="E133" s="3">
        <v>1.0</v>
      </c>
      <c r="F133" s="4">
        <v>36000.0</v>
      </c>
      <c r="G133" s="4">
        <v>36000.0</v>
      </c>
      <c r="H133" s="4">
        <v>36000.0</v>
      </c>
      <c r="I133" s="4">
        <v>16000.0</v>
      </c>
    </row>
    <row r="134">
      <c r="A134" s="3" t="s">
        <v>292</v>
      </c>
      <c r="E134" s="3">
        <v>1.0</v>
      </c>
      <c r="F134" s="4">
        <v>70000.0</v>
      </c>
      <c r="G134" s="4">
        <v>70000.0</v>
      </c>
      <c r="H134" s="4">
        <v>70000.0</v>
      </c>
      <c r="I134" s="4">
        <v>50000.0</v>
      </c>
    </row>
    <row r="135">
      <c r="F135" s="4"/>
      <c r="G135" s="4"/>
      <c r="H135" s="4"/>
      <c r="I135" s="4"/>
    </row>
    <row r="136">
      <c r="D136" s="3" t="s">
        <v>13</v>
      </c>
      <c r="E136" s="3">
        <v>1.0</v>
      </c>
      <c r="F136" s="4">
        <v>2000.0</v>
      </c>
      <c r="G136" s="4">
        <v>2000.0</v>
      </c>
      <c r="H136" s="4">
        <v>2000.0</v>
      </c>
      <c r="I136" s="4">
        <v>-15800.0</v>
      </c>
    </row>
    <row r="137">
      <c r="A137" s="3" t="s">
        <v>9</v>
      </c>
      <c r="B137" s="4">
        <v>6000.0</v>
      </c>
      <c r="C137" s="3" t="s">
        <v>10</v>
      </c>
      <c r="D137" s="3" t="s">
        <v>11</v>
      </c>
      <c r="E137" s="3">
        <v>1.0</v>
      </c>
      <c r="F137" s="4">
        <v>50000.0</v>
      </c>
      <c r="G137" s="4">
        <v>50000.0</v>
      </c>
      <c r="H137" s="4">
        <v>50000.0</v>
      </c>
      <c r="I137" s="4">
        <v>34000.0</v>
      </c>
    </row>
    <row r="138">
      <c r="C138" s="3" t="s">
        <v>14</v>
      </c>
      <c r="D138" s="3" t="s">
        <v>11</v>
      </c>
      <c r="E138" s="3">
        <v>1.0</v>
      </c>
      <c r="F138" s="4">
        <v>6000.0</v>
      </c>
      <c r="G138" s="4">
        <v>6000.0</v>
      </c>
      <c r="H138" s="4">
        <v>6000.0</v>
      </c>
      <c r="I138" s="4">
        <v>-10000.0</v>
      </c>
    </row>
    <row r="139">
      <c r="C139" s="3" t="s">
        <v>4140</v>
      </c>
      <c r="D139" s="3" t="s">
        <v>13</v>
      </c>
      <c r="E139" s="3">
        <v>2.0</v>
      </c>
      <c r="F139" s="4">
        <v>17000.0</v>
      </c>
      <c r="G139" s="4">
        <v>16000.0</v>
      </c>
      <c r="H139" s="4">
        <v>1000.0</v>
      </c>
      <c r="I139" s="4">
        <v>-15000.0</v>
      </c>
    </row>
    <row r="140">
      <c r="A140" s="3" t="s">
        <v>16</v>
      </c>
      <c r="B140" s="4">
        <v>25000.0</v>
      </c>
      <c r="C140" s="3" t="s">
        <v>10</v>
      </c>
      <c r="D140" s="3" t="s">
        <v>11</v>
      </c>
      <c r="E140" s="3">
        <v>4.0</v>
      </c>
      <c r="F140" s="4">
        <v>356000.0</v>
      </c>
      <c r="G140" s="4">
        <v>180000.0</v>
      </c>
      <c r="H140" s="4">
        <v>31000.0</v>
      </c>
      <c r="I140" s="4">
        <v>216000.0</v>
      </c>
    </row>
    <row r="141">
      <c r="D141" s="3" t="s">
        <v>13</v>
      </c>
      <c r="E141" s="3">
        <v>2.0</v>
      </c>
      <c r="F141" s="4">
        <v>147000.0</v>
      </c>
      <c r="G141" s="4">
        <v>100000.0</v>
      </c>
      <c r="H141" s="4">
        <v>47000.0</v>
      </c>
      <c r="I141" s="4">
        <v>77000.0</v>
      </c>
    </row>
    <row r="142">
      <c r="C142" s="3" t="s">
        <v>4141</v>
      </c>
      <c r="D142" s="3" t="s">
        <v>11</v>
      </c>
      <c r="E142" s="3">
        <v>2.0</v>
      </c>
      <c r="F142" s="4">
        <v>93000.0</v>
      </c>
      <c r="G142" s="4">
        <v>80000.0</v>
      </c>
      <c r="H142" s="4">
        <v>13000.0</v>
      </c>
      <c r="I142" s="4">
        <v>23000.0</v>
      </c>
    </row>
    <row r="143">
      <c r="D143" s="3" t="s">
        <v>13</v>
      </c>
      <c r="E143" s="3">
        <v>4.0</v>
      </c>
      <c r="F143" s="4">
        <v>92500.0</v>
      </c>
      <c r="G143" s="4">
        <v>32000.0</v>
      </c>
      <c r="H143" s="4">
        <v>10500.0</v>
      </c>
      <c r="I143" s="4">
        <v>-47500.0</v>
      </c>
    </row>
    <row r="144">
      <c r="C144" s="3" t="s">
        <v>14</v>
      </c>
      <c r="D144" s="3" t="s">
        <v>11</v>
      </c>
      <c r="E144" s="3">
        <v>1.0</v>
      </c>
      <c r="F144" s="4">
        <v>15000.0</v>
      </c>
      <c r="G144" s="4">
        <v>15000.0</v>
      </c>
      <c r="H144" s="4">
        <v>15000.0</v>
      </c>
      <c r="I144" s="4">
        <v>-20000.0</v>
      </c>
    </row>
    <row r="145">
      <c r="D145" s="3" t="s">
        <v>13</v>
      </c>
      <c r="E145" s="3">
        <v>1.0</v>
      </c>
      <c r="F145" s="4">
        <v>27000.0</v>
      </c>
      <c r="G145" s="4">
        <v>27000.0</v>
      </c>
      <c r="H145" s="4">
        <v>27000.0</v>
      </c>
      <c r="I145" s="4">
        <v>-8000.0</v>
      </c>
    </row>
    <row r="146">
      <c r="C146" s="3" t="s">
        <v>4140</v>
      </c>
      <c r="D146" s="3" t="s">
        <v>13</v>
      </c>
      <c r="E146" s="3">
        <v>1.0</v>
      </c>
      <c r="F146" s="4">
        <v>20000.0</v>
      </c>
      <c r="G146" s="4">
        <v>20000.0</v>
      </c>
      <c r="H146" s="4">
        <v>20000.0</v>
      </c>
      <c r="I146" s="4">
        <v>-15000.0</v>
      </c>
    </row>
    <row r="147">
      <c r="A147" s="3" t="s">
        <v>19</v>
      </c>
      <c r="B147" s="4">
        <v>9600.0</v>
      </c>
      <c r="C147" s="3" t="s">
        <v>10</v>
      </c>
      <c r="D147" s="3" t="s">
        <v>13</v>
      </c>
      <c r="E147" s="3">
        <v>1.0</v>
      </c>
      <c r="F147" s="4">
        <v>60000.0</v>
      </c>
      <c r="G147" s="4">
        <v>60000.0</v>
      </c>
      <c r="H147" s="4">
        <v>60000.0</v>
      </c>
      <c r="I147" s="4">
        <v>40400.0</v>
      </c>
    </row>
    <row r="148">
      <c r="A148" s="3" t="s">
        <v>21</v>
      </c>
      <c r="B148" s="4">
        <v>12000.0</v>
      </c>
      <c r="C148" s="3" t="s">
        <v>10</v>
      </c>
      <c r="D148" s="3" t="s">
        <v>11</v>
      </c>
      <c r="E148" s="3">
        <v>1.0</v>
      </c>
      <c r="F148" s="4">
        <v>75000.0</v>
      </c>
      <c r="G148" s="4">
        <v>75000.0</v>
      </c>
      <c r="H148" s="4">
        <v>75000.0</v>
      </c>
      <c r="I148" s="4">
        <v>53000.0</v>
      </c>
    </row>
    <row r="149">
      <c r="C149" s="3" t="s">
        <v>4141</v>
      </c>
      <c r="D149" s="3" t="s">
        <v>11</v>
      </c>
      <c r="E149" s="3">
        <v>2.0</v>
      </c>
      <c r="F149" s="4">
        <v>84000.0</v>
      </c>
      <c r="G149" s="4">
        <v>58000.0</v>
      </c>
      <c r="H149" s="4">
        <v>26000.0</v>
      </c>
      <c r="I149" s="4">
        <v>40000.0</v>
      </c>
    </row>
    <row r="150">
      <c r="C150" s="3" t="s">
        <v>4140</v>
      </c>
      <c r="D150" s="3" t="s">
        <v>11</v>
      </c>
      <c r="E150" s="3">
        <v>2.0</v>
      </c>
      <c r="F150" s="4">
        <v>59000.0</v>
      </c>
      <c r="G150" s="4">
        <v>35000.0</v>
      </c>
      <c r="H150" s="4">
        <v>24000.0</v>
      </c>
      <c r="I150" s="4">
        <v>15000.0</v>
      </c>
    </row>
    <row r="151">
      <c r="A151" s="3" t="s">
        <v>23</v>
      </c>
      <c r="B151" s="4">
        <v>5000.0</v>
      </c>
      <c r="C151" s="3" t="s">
        <v>4141</v>
      </c>
      <c r="D151" s="3" t="s">
        <v>11</v>
      </c>
      <c r="E151" s="3">
        <v>3.0</v>
      </c>
      <c r="F151" s="4">
        <v>28000.0</v>
      </c>
      <c r="G151" s="4">
        <v>16000.0</v>
      </c>
      <c r="H151" s="4">
        <v>4000.0</v>
      </c>
      <c r="I151" s="4">
        <v>-17000.0</v>
      </c>
    </row>
    <row r="152">
      <c r="D152" s="3" t="s">
        <v>13</v>
      </c>
      <c r="E152" s="3">
        <v>3.0</v>
      </c>
      <c r="F152" s="4">
        <v>28000.0</v>
      </c>
      <c r="G152" s="4">
        <v>19000.0</v>
      </c>
      <c r="H152" s="4">
        <v>3000.0</v>
      </c>
      <c r="I152" s="4">
        <v>-17000.0</v>
      </c>
    </row>
    <row r="153">
      <c r="C153" s="3" t="s">
        <v>4140</v>
      </c>
      <c r="D153" s="3" t="s">
        <v>11</v>
      </c>
      <c r="E153" s="3">
        <v>2.0</v>
      </c>
      <c r="F153" s="4">
        <v>35000.0</v>
      </c>
      <c r="G153" s="4">
        <v>25000.0</v>
      </c>
      <c r="H153" s="4">
        <v>10000.0</v>
      </c>
      <c r="I153" s="4">
        <v>5000.0</v>
      </c>
    </row>
    <row r="154">
      <c r="D154" s="3" t="s">
        <v>13</v>
      </c>
      <c r="E154" s="3">
        <v>4.0</v>
      </c>
      <c r="F154" s="4">
        <v>35000.0</v>
      </c>
      <c r="G154" s="4">
        <v>17000.0</v>
      </c>
      <c r="H154" s="4">
        <v>4000.0</v>
      </c>
      <c r="I154" s="4">
        <v>-25000.0</v>
      </c>
    </row>
    <row r="155">
      <c r="A155" s="3" t="s">
        <v>25</v>
      </c>
      <c r="B155" s="4">
        <v>10000.0</v>
      </c>
      <c r="C155" s="3" t="s">
        <v>10</v>
      </c>
      <c r="D155" s="3" t="s">
        <v>11</v>
      </c>
      <c r="E155" s="3">
        <v>1.0</v>
      </c>
      <c r="F155" s="4">
        <v>65000.0</v>
      </c>
      <c r="G155" s="4">
        <v>65000.0</v>
      </c>
      <c r="H155" s="4">
        <v>65000.0</v>
      </c>
      <c r="I155" s="4">
        <v>45000.0</v>
      </c>
    </row>
    <row r="156">
      <c r="C156" s="3" t="s">
        <v>14</v>
      </c>
      <c r="D156" s="3" t="s">
        <v>13</v>
      </c>
      <c r="E156" s="3">
        <v>1.0</v>
      </c>
      <c r="F156" s="4">
        <v>62000.0</v>
      </c>
      <c r="G156" s="4">
        <v>62000.0</v>
      </c>
      <c r="H156" s="4">
        <v>62000.0</v>
      </c>
      <c r="I156" s="4">
        <v>42000.0</v>
      </c>
    </row>
    <row r="157">
      <c r="C157" s="3" t="s">
        <v>4140</v>
      </c>
      <c r="D157" s="3" t="s">
        <v>11</v>
      </c>
      <c r="E157" s="3">
        <v>1.0</v>
      </c>
      <c r="F157" s="4">
        <v>12000.0</v>
      </c>
      <c r="G157" s="4">
        <v>12000.0</v>
      </c>
      <c r="H157" s="4">
        <v>12000.0</v>
      </c>
      <c r="I157" s="4">
        <v>-8000.0</v>
      </c>
    </row>
    <row r="158">
      <c r="A158" s="3" t="s">
        <v>27</v>
      </c>
      <c r="B158" s="4">
        <v>45000.0</v>
      </c>
      <c r="C158" s="3" t="s">
        <v>10</v>
      </c>
      <c r="D158" s="3" t="s">
        <v>11</v>
      </c>
      <c r="E158" s="3">
        <v>1.0</v>
      </c>
      <c r="F158" s="4">
        <v>300000.0</v>
      </c>
      <c r="G158" s="4">
        <v>300000.0</v>
      </c>
      <c r="H158" s="4">
        <v>300000.0</v>
      </c>
      <c r="I158" s="4">
        <v>245000.0</v>
      </c>
    </row>
    <row r="159">
      <c r="D159" s="3" t="s">
        <v>13</v>
      </c>
      <c r="E159" s="3">
        <v>1.0</v>
      </c>
      <c r="F159" s="4">
        <v>200000.0</v>
      </c>
      <c r="G159" s="4">
        <v>200000.0</v>
      </c>
      <c r="H159" s="4">
        <v>200000.0</v>
      </c>
      <c r="I159" s="4">
        <v>145000.0</v>
      </c>
    </row>
    <row r="160">
      <c r="A160" s="3" t="s">
        <v>29</v>
      </c>
      <c r="B160" s="4">
        <v>15000.0</v>
      </c>
      <c r="C160" s="3" t="s">
        <v>10</v>
      </c>
      <c r="D160" s="3" t="s">
        <v>11</v>
      </c>
      <c r="E160" s="3">
        <v>2.0</v>
      </c>
      <c r="F160" s="4">
        <v>148000.0</v>
      </c>
      <c r="G160" s="4">
        <v>80000.0</v>
      </c>
      <c r="H160" s="4">
        <v>68000.0</v>
      </c>
      <c r="I160" s="4">
        <v>98000.0</v>
      </c>
    </row>
    <row r="161">
      <c r="D161" s="3" t="s">
        <v>13</v>
      </c>
      <c r="E161" s="3">
        <v>1.0</v>
      </c>
      <c r="F161" s="4">
        <v>165000.0</v>
      </c>
      <c r="G161" s="4">
        <v>165000.0</v>
      </c>
      <c r="H161" s="4">
        <v>165000.0</v>
      </c>
      <c r="I161" s="4">
        <v>140000.0</v>
      </c>
    </row>
    <row r="162">
      <c r="C162" s="3" t="s">
        <v>14</v>
      </c>
      <c r="D162" s="3" t="s">
        <v>11</v>
      </c>
      <c r="E162" s="3">
        <v>1.0</v>
      </c>
      <c r="F162" s="4">
        <v>3000.0</v>
      </c>
      <c r="G162" s="4">
        <v>3000.0</v>
      </c>
      <c r="H162" s="4">
        <v>3000.0</v>
      </c>
      <c r="I162" s="4">
        <v>-22000.0</v>
      </c>
    </row>
    <row r="163">
      <c r="D163" s="3" t="s">
        <v>13</v>
      </c>
      <c r="E163" s="3">
        <v>2.0</v>
      </c>
      <c r="F163" s="4">
        <v>44000.0</v>
      </c>
      <c r="G163" s="4">
        <v>26000.0</v>
      </c>
      <c r="H163" s="4">
        <v>18000.0</v>
      </c>
      <c r="I163" s="4">
        <v>-6000.0</v>
      </c>
    </row>
    <row r="164">
      <c r="C164" s="3" t="s">
        <v>4140</v>
      </c>
      <c r="D164" s="3" t="s">
        <v>13</v>
      </c>
      <c r="E164" s="3">
        <v>6.0</v>
      </c>
      <c r="F164" s="4">
        <v>104000.0</v>
      </c>
      <c r="G164" s="4">
        <v>28000.0</v>
      </c>
      <c r="H164" s="4">
        <v>4000.0</v>
      </c>
      <c r="I164" s="4">
        <v>-46000.0</v>
      </c>
    </row>
    <row r="165">
      <c r="A165" s="3" t="s">
        <v>31</v>
      </c>
      <c r="B165" s="4">
        <v>5000.0</v>
      </c>
      <c r="C165" s="3" t="s">
        <v>4141</v>
      </c>
      <c r="D165" s="3" t="s">
        <v>13</v>
      </c>
      <c r="E165" s="3">
        <v>1.0</v>
      </c>
      <c r="F165" s="4">
        <v>5000.0</v>
      </c>
      <c r="G165" s="4">
        <v>5000.0</v>
      </c>
      <c r="H165" s="4">
        <v>5000.0</v>
      </c>
      <c r="I165" s="4">
        <v>-10000.0</v>
      </c>
    </row>
    <row r="166">
      <c r="C166" s="3" t="s">
        <v>14</v>
      </c>
      <c r="D166" s="3" t="s">
        <v>13</v>
      </c>
      <c r="E166" s="3">
        <v>2.0</v>
      </c>
      <c r="F166" s="4">
        <v>23000.0</v>
      </c>
      <c r="G166" s="4">
        <v>12000.0</v>
      </c>
      <c r="H166" s="4">
        <v>11000.0</v>
      </c>
      <c r="I166" s="4">
        <v>-7000.0</v>
      </c>
    </row>
    <row r="167">
      <c r="C167" s="3" t="s">
        <v>4140</v>
      </c>
      <c r="D167" s="3" t="s">
        <v>11</v>
      </c>
      <c r="E167" s="3">
        <v>1.0</v>
      </c>
      <c r="F167" s="4">
        <v>1500.0</v>
      </c>
      <c r="G167" s="4">
        <v>1500.0</v>
      </c>
      <c r="H167" s="4">
        <v>1500.0</v>
      </c>
      <c r="I167" s="4">
        <v>-13500.0</v>
      </c>
    </row>
    <row r="168">
      <c r="A168" s="3" t="s">
        <v>33</v>
      </c>
      <c r="B168" s="4">
        <v>17500.0</v>
      </c>
      <c r="C168" s="3" t="s">
        <v>10</v>
      </c>
      <c r="D168" s="3" t="s">
        <v>11</v>
      </c>
      <c r="E168" s="3">
        <v>2.0</v>
      </c>
      <c r="F168" s="4">
        <v>180000.0</v>
      </c>
      <c r="G168" s="4">
        <v>100000.0</v>
      </c>
      <c r="H168" s="4">
        <v>80000.0</v>
      </c>
      <c r="I168" s="4">
        <v>125000.0</v>
      </c>
    </row>
    <row r="169">
      <c r="D169" s="3" t="s">
        <v>13</v>
      </c>
      <c r="E169" s="3">
        <v>2.0</v>
      </c>
      <c r="F169" s="4">
        <v>152000.0</v>
      </c>
      <c r="G169" s="4">
        <v>110000.0</v>
      </c>
      <c r="H169" s="4">
        <v>42000.0</v>
      </c>
      <c r="I169" s="4">
        <v>97000.0</v>
      </c>
    </row>
    <row r="170">
      <c r="C170" s="3" t="s">
        <v>4141</v>
      </c>
      <c r="D170" s="3" t="s">
        <v>11</v>
      </c>
      <c r="E170" s="3">
        <v>2.0</v>
      </c>
      <c r="F170" s="4">
        <v>55000.0</v>
      </c>
      <c r="G170" s="4">
        <v>36000.0</v>
      </c>
      <c r="H170" s="4">
        <v>19000.0</v>
      </c>
      <c r="I170" s="4">
        <v>0.0</v>
      </c>
    </row>
    <row r="171">
      <c r="D171" s="3" t="s">
        <v>13</v>
      </c>
      <c r="E171" s="3">
        <v>1.0</v>
      </c>
      <c r="F171" s="5">
        <v>40000.0</v>
      </c>
      <c r="G171" s="5">
        <v>40000.0</v>
      </c>
      <c r="H171" s="5">
        <v>40000.0</v>
      </c>
      <c r="I171" s="4">
        <v>12500.0</v>
      </c>
    </row>
    <row r="172">
      <c r="C172" s="3" t="s">
        <v>14</v>
      </c>
      <c r="D172" s="3" t="s">
        <v>11</v>
      </c>
      <c r="E172" s="3">
        <v>3.0</v>
      </c>
      <c r="F172" s="4">
        <v>30000.0</v>
      </c>
      <c r="G172" s="4">
        <v>15000.0</v>
      </c>
      <c r="H172" s="4">
        <v>5000.0</v>
      </c>
      <c r="I172" s="4">
        <v>-52500.0</v>
      </c>
    </row>
    <row r="173">
      <c r="D173" s="3" t="s">
        <v>13</v>
      </c>
      <c r="E173" s="3">
        <v>1.0</v>
      </c>
      <c r="F173" s="4">
        <v>8000.0</v>
      </c>
      <c r="G173" s="4">
        <v>8000.0</v>
      </c>
      <c r="H173" s="4">
        <v>8000.0</v>
      </c>
      <c r="I173" s="4">
        <v>-19500.0</v>
      </c>
    </row>
    <row r="174">
      <c r="C174" s="3" t="s">
        <v>4140</v>
      </c>
      <c r="D174" s="3" t="s">
        <v>11</v>
      </c>
      <c r="E174" s="3">
        <v>2.0</v>
      </c>
      <c r="F174" s="4">
        <v>137000.0</v>
      </c>
      <c r="G174" s="4">
        <v>85000.0</v>
      </c>
      <c r="H174" s="4">
        <v>52000.0</v>
      </c>
      <c r="I174" s="4">
        <v>82000.0</v>
      </c>
    </row>
    <row r="175">
      <c r="D175" s="3" t="s">
        <v>13</v>
      </c>
      <c r="E175" s="3">
        <v>2.0</v>
      </c>
      <c r="F175" s="4">
        <v>43000.0</v>
      </c>
      <c r="G175" s="4">
        <v>25000.0</v>
      </c>
      <c r="H175" s="4">
        <v>18000.0</v>
      </c>
      <c r="I175" s="4">
        <v>-12000.0</v>
      </c>
    </row>
    <row r="176">
      <c r="A176" s="3" t="s">
        <v>35</v>
      </c>
      <c r="B176" s="4">
        <v>17500.0</v>
      </c>
      <c r="C176" s="3" t="s">
        <v>10</v>
      </c>
      <c r="D176" s="3" t="s">
        <v>11</v>
      </c>
      <c r="E176" s="3">
        <v>1.0</v>
      </c>
      <c r="F176" s="4">
        <v>95000.0</v>
      </c>
      <c r="G176" s="4">
        <v>95000.0</v>
      </c>
      <c r="H176" s="4">
        <v>95000.0</v>
      </c>
      <c r="I176" s="4">
        <v>67500.0</v>
      </c>
    </row>
    <row r="177">
      <c r="D177" s="3" t="s">
        <v>13</v>
      </c>
      <c r="E177" s="3">
        <v>1.0</v>
      </c>
      <c r="F177" s="4">
        <v>55000.0</v>
      </c>
      <c r="G177" s="4">
        <v>55000.0</v>
      </c>
      <c r="H177" s="4">
        <v>55000.0</v>
      </c>
      <c r="I177" s="4">
        <v>27500.0</v>
      </c>
    </row>
    <row r="178">
      <c r="A178" s="3" t="s">
        <v>37</v>
      </c>
      <c r="B178" s="4">
        <v>5000.0</v>
      </c>
      <c r="C178" s="3" t="s">
        <v>10</v>
      </c>
      <c r="D178" s="3" t="s">
        <v>13</v>
      </c>
      <c r="E178" s="3">
        <v>1.0</v>
      </c>
      <c r="F178" s="4">
        <v>80000.0</v>
      </c>
      <c r="G178" s="4">
        <v>80000.0</v>
      </c>
      <c r="H178" s="4">
        <v>80000.0</v>
      </c>
      <c r="I178" s="4">
        <v>65000.0</v>
      </c>
    </row>
    <row r="179">
      <c r="C179" s="3" t="s">
        <v>4141</v>
      </c>
      <c r="D179" s="3" t="s">
        <v>13</v>
      </c>
      <c r="E179" s="3">
        <v>1.0</v>
      </c>
      <c r="F179" s="4">
        <v>20000.0</v>
      </c>
      <c r="G179" s="4">
        <v>20000.0</v>
      </c>
      <c r="H179" s="4">
        <v>20000.0</v>
      </c>
      <c r="I179" s="4">
        <v>5000.0</v>
      </c>
    </row>
    <row r="180">
      <c r="C180" s="3" t="s">
        <v>14</v>
      </c>
      <c r="D180" s="3" t="s">
        <v>11</v>
      </c>
      <c r="E180" s="3">
        <v>1.0</v>
      </c>
      <c r="F180" s="4">
        <v>42000.0</v>
      </c>
      <c r="G180" s="4">
        <v>42000.0</v>
      </c>
      <c r="H180" s="4">
        <v>42000.0</v>
      </c>
      <c r="I180" s="4">
        <v>27000.0</v>
      </c>
    </row>
    <row r="181">
      <c r="C181" s="3" t="s">
        <v>4140</v>
      </c>
      <c r="D181" s="3" t="s">
        <v>11</v>
      </c>
      <c r="E181" s="3">
        <v>1.0</v>
      </c>
      <c r="F181" s="4">
        <v>11000.0</v>
      </c>
      <c r="G181" s="4">
        <v>11000.0</v>
      </c>
      <c r="H181" s="4">
        <v>11000.0</v>
      </c>
      <c r="I181" s="4">
        <v>-4000.0</v>
      </c>
    </row>
    <row r="182">
      <c r="A182" s="3" t="s">
        <v>39</v>
      </c>
      <c r="B182" s="4">
        <v>12000.0</v>
      </c>
      <c r="C182" s="3" t="s">
        <v>10</v>
      </c>
      <c r="D182" s="3" t="s">
        <v>11</v>
      </c>
      <c r="E182" s="3">
        <v>1.0</v>
      </c>
      <c r="F182" s="4">
        <v>60000.0</v>
      </c>
      <c r="G182" s="4">
        <v>60000.0</v>
      </c>
      <c r="H182" s="4">
        <v>60000.0</v>
      </c>
      <c r="I182" s="4">
        <v>38000.0</v>
      </c>
    </row>
    <row r="183">
      <c r="D183" s="3" t="s">
        <v>13</v>
      </c>
      <c r="E183" s="3">
        <v>2.0</v>
      </c>
      <c r="F183" s="4">
        <v>220000.0</v>
      </c>
      <c r="G183" s="4">
        <v>150000.0</v>
      </c>
      <c r="H183" s="4">
        <v>70000.0</v>
      </c>
      <c r="I183" s="4">
        <v>176000.0</v>
      </c>
    </row>
    <row r="184">
      <c r="C184" s="3" t="s">
        <v>14</v>
      </c>
      <c r="D184" s="3" t="s">
        <v>11</v>
      </c>
      <c r="E184" s="3">
        <v>1.0</v>
      </c>
      <c r="F184" s="4">
        <v>50000.0</v>
      </c>
      <c r="G184" s="4">
        <v>50000.0</v>
      </c>
      <c r="H184" s="4">
        <v>50000.0</v>
      </c>
      <c r="I184" s="4">
        <v>28000.0</v>
      </c>
    </row>
    <row r="185">
      <c r="D185" s="3" t="s">
        <v>13</v>
      </c>
      <c r="E185" s="3">
        <v>1.0</v>
      </c>
      <c r="F185" s="4">
        <v>22000.0</v>
      </c>
      <c r="G185" s="4">
        <v>22000.0</v>
      </c>
      <c r="H185" s="4">
        <v>22000.0</v>
      </c>
      <c r="I185" s="4">
        <v>0.0</v>
      </c>
    </row>
    <row r="186">
      <c r="C186" s="3" t="s">
        <v>4140</v>
      </c>
      <c r="D186" s="3" t="s">
        <v>13</v>
      </c>
      <c r="E186" s="3">
        <v>1.0</v>
      </c>
      <c r="F186" s="4">
        <v>3000.0</v>
      </c>
      <c r="G186" s="4">
        <v>3000.0</v>
      </c>
      <c r="H186" s="4">
        <v>3000.0</v>
      </c>
      <c r="I186" s="4">
        <v>-19000.0</v>
      </c>
    </row>
    <row r="187">
      <c r="A187" s="3" t="s">
        <v>41</v>
      </c>
      <c r="B187" s="4">
        <v>6600.0</v>
      </c>
      <c r="C187" s="3" t="s">
        <v>14</v>
      </c>
      <c r="D187" s="3" t="s">
        <v>13</v>
      </c>
      <c r="E187" s="3">
        <v>1.0</v>
      </c>
      <c r="F187" s="4">
        <v>24000.0</v>
      </c>
      <c r="G187" s="4">
        <v>24000.0</v>
      </c>
      <c r="H187" s="4">
        <v>24000.0</v>
      </c>
      <c r="I187" s="4">
        <v>7400.0</v>
      </c>
    </row>
    <row r="188">
      <c r="C188" s="3" t="s">
        <v>4140</v>
      </c>
      <c r="D188" s="3" t="s">
        <v>13</v>
      </c>
      <c r="E188" s="3">
        <v>1.0</v>
      </c>
      <c r="F188" s="4">
        <v>6000.0</v>
      </c>
      <c r="G188" s="4">
        <v>6000.0</v>
      </c>
      <c r="H188" s="4">
        <v>6000.0</v>
      </c>
      <c r="I188" s="4">
        <v>-10600.0</v>
      </c>
    </row>
    <row r="189">
      <c r="A189" s="3" t="s">
        <v>43</v>
      </c>
      <c r="B189" s="4">
        <v>60000.0</v>
      </c>
      <c r="C189" s="3" t="s">
        <v>10</v>
      </c>
      <c r="D189" s="3" t="s">
        <v>11</v>
      </c>
      <c r="E189" s="3">
        <v>2.0</v>
      </c>
      <c r="F189" s="4">
        <v>200000.0</v>
      </c>
      <c r="G189" s="4">
        <v>140000.0</v>
      </c>
      <c r="H189" s="4">
        <v>60000.0</v>
      </c>
      <c r="I189" s="4">
        <v>60000.0</v>
      </c>
    </row>
    <row r="190">
      <c r="D190" s="3" t="s">
        <v>13</v>
      </c>
      <c r="E190" s="3">
        <v>8.0</v>
      </c>
      <c r="F190" s="4">
        <v>2527000.0</v>
      </c>
      <c r="G190" s="4">
        <v>850000.0</v>
      </c>
      <c r="H190" s="4">
        <v>52000.0</v>
      </c>
      <c r="I190" s="4">
        <v>1967000.0</v>
      </c>
    </row>
    <row r="191">
      <c r="C191" s="3" t="s">
        <v>4141</v>
      </c>
      <c r="D191" s="3" t="s">
        <v>11</v>
      </c>
      <c r="E191" s="3">
        <v>1.0</v>
      </c>
      <c r="F191" s="4">
        <v>40000.0</v>
      </c>
      <c r="G191" s="4">
        <v>40000.0</v>
      </c>
      <c r="H191" s="4">
        <v>40000.0</v>
      </c>
      <c r="I191" s="4">
        <v>-30000.0</v>
      </c>
    </row>
    <row r="192">
      <c r="C192" s="3" t="s">
        <v>14</v>
      </c>
      <c r="D192" s="3" t="s">
        <v>11</v>
      </c>
      <c r="E192" s="3">
        <v>1.0</v>
      </c>
      <c r="F192" s="4">
        <v>30000.0</v>
      </c>
      <c r="G192" s="4">
        <v>30000.0</v>
      </c>
      <c r="H192" s="4">
        <v>30000.0</v>
      </c>
      <c r="I192" s="4">
        <v>-40000.0</v>
      </c>
    </row>
    <row r="193">
      <c r="D193" s="3" t="s">
        <v>13</v>
      </c>
      <c r="E193" s="3">
        <v>2.0</v>
      </c>
      <c r="F193" s="4">
        <v>55000.0</v>
      </c>
      <c r="G193" s="4">
        <v>33000.0</v>
      </c>
      <c r="H193" s="4">
        <v>22000.0</v>
      </c>
      <c r="I193" s="4">
        <v>-85000.0</v>
      </c>
    </row>
    <row r="194">
      <c r="C194" s="3" t="s">
        <v>4140</v>
      </c>
      <c r="D194" s="3" t="s">
        <v>11</v>
      </c>
      <c r="E194" s="3">
        <v>1.0</v>
      </c>
      <c r="F194" s="4">
        <v>46000.0</v>
      </c>
      <c r="G194" s="4">
        <v>46000.0</v>
      </c>
      <c r="H194" s="4">
        <v>46000.0</v>
      </c>
      <c r="I194" s="4">
        <v>-24000.0</v>
      </c>
    </row>
    <row r="195">
      <c r="D195" s="3" t="s">
        <v>13</v>
      </c>
      <c r="E195" s="3">
        <v>1.0</v>
      </c>
      <c r="F195" s="4">
        <v>27000.0</v>
      </c>
      <c r="G195" s="4">
        <v>27000.0</v>
      </c>
      <c r="H195" s="4">
        <v>27000.0</v>
      </c>
      <c r="I195" s="4">
        <v>-43000.0</v>
      </c>
    </row>
    <row r="196">
      <c r="A196" s="3" t="s">
        <v>45</v>
      </c>
      <c r="B196" s="4">
        <v>5000.0</v>
      </c>
      <c r="C196" s="3" t="s">
        <v>14</v>
      </c>
      <c r="D196" s="3" t="s">
        <v>13</v>
      </c>
      <c r="E196" s="3">
        <v>1.0</v>
      </c>
      <c r="F196" s="4">
        <v>5000.0</v>
      </c>
      <c r="G196" s="4">
        <v>5000.0</v>
      </c>
      <c r="H196" s="4">
        <v>5000.0</v>
      </c>
      <c r="I196" s="4">
        <v>-10000.0</v>
      </c>
    </row>
    <row r="197">
      <c r="C197" s="3" t="s">
        <v>4140</v>
      </c>
      <c r="D197" s="3" t="s">
        <v>13</v>
      </c>
      <c r="E197" s="3">
        <v>1.0</v>
      </c>
      <c r="F197" s="4">
        <v>4000.0</v>
      </c>
      <c r="G197" s="4">
        <v>4000.0</v>
      </c>
      <c r="H197" s="4">
        <v>4000.0</v>
      </c>
      <c r="I197" s="4">
        <v>-11000.0</v>
      </c>
    </row>
    <row r="198">
      <c r="A198" s="3" t="s">
        <v>47</v>
      </c>
      <c r="B198" s="4">
        <v>7500.0</v>
      </c>
      <c r="C198" s="3" t="s">
        <v>10</v>
      </c>
      <c r="D198" s="3" t="s">
        <v>11</v>
      </c>
      <c r="E198" s="3">
        <v>1.0</v>
      </c>
      <c r="F198" s="4">
        <v>60000.0</v>
      </c>
      <c r="G198" s="4">
        <v>60000.0</v>
      </c>
      <c r="H198" s="4">
        <v>60000.0</v>
      </c>
      <c r="I198" s="4">
        <v>42500.0</v>
      </c>
    </row>
    <row r="199">
      <c r="D199" s="3" t="s">
        <v>13</v>
      </c>
      <c r="E199" s="3">
        <v>1.0</v>
      </c>
      <c r="F199" s="4">
        <v>90000.0</v>
      </c>
      <c r="G199" s="4">
        <v>90000.0</v>
      </c>
      <c r="H199" s="4">
        <v>90000.0</v>
      </c>
      <c r="I199" s="4">
        <v>72500.0</v>
      </c>
    </row>
    <row r="200">
      <c r="C200" s="3" t="s">
        <v>4141</v>
      </c>
      <c r="D200" s="3" t="s">
        <v>11</v>
      </c>
      <c r="E200" s="3">
        <v>2.0</v>
      </c>
      <c r="F200" s="4">
        <v>33000.0</v>
      </c>
      <c r="G200" s="4">
        <v>28000.0</v>
      </c>
      <c r="H200" s="4">
        <v>5000.0</v>
      </c>
      <c r="I200" s="4">
        <v>-2000.0</v>
      </c>
    </row>
    <row r="201">
      <c r="D201" s="3" t="s">
        <v>13</v>
      </c>
      <c r="E201" s="3">
        <v>2.0</v>
      </c>
      <c r="F201" s="4">
        <v>21000.0</v>
      </c>
      <c r="G201" s="4">
        <v>15000.0</v>
      </c>
      <c r="H201" s="4">
        <v>6000.0</v>
      </c>
      <c r="I201" s="4">
        <v>-14000.0</v>
      </c>
    </row>
    <row r="202">
      <c r="C202" s="3" t="s">
        <v>14</v>
      </c>
      <c r="D202" s="3" t="s">
        <v>11</v>
      </c>
      <c r="E202" s="3">
        <v>2.0</v>
      </c>
      <c r="F202" s="4">
        <v>35000.0</v>
      </c>
      <c r="G202" s="4">
        <v>18000.0</v>
      </c>
      <c r="H202" s="4">
        <v>17000.0</v>
      </c>
      <c r="I202" s="4">
        <v>0.0</v>
      </c>
    </row>
    <row r="203">
      <c r="D203" s="3" t="s">
        <v>13</v>
      </c>
      <c r="E203" s="3">
        <v>1.0</v>
      </c>
      <c r="F203" s="4">
        <v>48000.0</v>
      </c>
      <c r="G203" s="4">
        <v>48000.0</v>
      </c>
      <c r="H203" s="4">
        <v>48000.0</v>
      </c>
      <c r="I203" s="4">
        <v>30500.0</v>
      </c>
    </row>
    <row r="204">
      <c r="C204" s="3" t="s">
        <v>4140</v>
      </c>
      <c r="D204" s="3" t="s">
        <v>11</v>
      </c>
      <c r="E204" s="3">
        <v>5.0</v>
      </c>
      <c r="F204" s="4">
        <v>83500.0</v>
      </c>
      <c r="G204" s="4">
        <v>28000.0</v>
      </c>
      <c r="H204" s="4">
        <v>1500.0</v>
      </c>
      <c r="I204" s="4">
        <v>-4000.0</v>
      </c>
    </row>
    <row r="205">
      <c r="D205" s="3" t="s">
        <v>13</v>
      </c>
      <c r="E205" s="3">
        <v>6.0</v>
      </c>
      <c r="F205" s="4">
        <v>40000.0</v>
      </c>
      <c r="G205" s="4">
        <v>13000.0</v>
      </c>
      <c r="H205" s="4">
        <v>2000.0</v>
      </c>
      <c r="I205" s="4">
        <v>-65000.0</v>
      </c>
    </row>
    <row r="206">
      <c r="A206" s="3" t="s">
        <v>49</v>
      </c>
      <c r="B206" s="4">
        <v>7500.0</v>
      </c>
      <c r="C206" s="3" t="s">
        <v>10</v>
      </c>
      <c r="D206" s="3" t="s">
        <v>13</v>
      </c>
      <c r="E206" s="3">
        <v>1.0</v>
      </c>
      <c r="F206" s="4">
        <v>125000.0</v>
      </c>
      <c r="G206" s="4">
        <v>125000.0</v>
      </c>
      <c r="H206" s="4">
        <v>125000.0</v>
      </c>
      <c r="I206" s="4">
        <v>107500.0</v>
      </c>
    </row>
    <row r="207">
      <c r="A207" s="3" t="s">
        <v>51</v>
      </c>
      <c r="B207" s="4">
        <v>9600.0</v>
      </c>
      <c r="C207" s="3" t="s">
        <v>4141</v>
      </c>
      <c r="D207" s="3" t="s">
        <v>11</v>
      </c>
      <c r="E207" s="3">
        <v>1.0</v>
      </c>
      <c r="F207" s="4">
        <v>26000.0</v>
      </c>
      <c r="G207" s="4">
        <v>26000.0</v>
      </c>
      <c r="H207" s="4">
        <v>26000.0</v>
      </c>
      <c r="I207" s="4">
        <v>6400.0</v>
      </c>
    </row>
    <row r="208">
      <c r="C208" s="3" t="s">
        <v>4140</v>
      </c>
      <c r="D208" s="3" t="s">
        <v>13</v>
      </c>
      <c r="E208" s="3">
        <v>1.0</v>
      </c>
      <c r="F208" s="4">
        <v>2500.0</v>
      </c>
      <c r="G208" s="4">
        <v>2500.0</v>
      </c>
      <c r="H208" s="4">
        <v>2500.0</v>
      </c>
      <c r="I208" s="4">
        <v>-17100.0</v>
      </c>
    </row>
    <row r="209">
      <c r="A209" s="3" t="s">
        <v>53</v>
      </c>
      <c r="B209" s="4">
        <v>12500.0</v>
      </c>
      <c r="C209" s="3" t="s">
        <v>10</v>
      </c>
      <c r="D209" s="3" t="s">
        <v>11</v>
      </c>
      <c r="E209" s="3">
        <v>3.0</v>
      </c>
      <c r="F209" s="4">
        <v>467000.0</v>
      </c>
      <c r="G209" s="4">
        <v>220000.0</v>
      </c>
      <c r="H209" s="4">
        <v>47000.0</v>
      </c>
      <c r="I209" s="4">
        <v>399500.0</v>
      </c>
    </row>
    <row r="210">
      <c r="D210" s="3" t="s">
        <v>13</v>
      </c>
      <c r="E210" s="3">
        <v>1.0</v>
      </c>
      <c r="F210" s="4">
        <v>65000.0</v>
      </c>
      <c r="G210" s="4">
        <v>65000.0</v>
      </c>
      <c r="H210" s="4">
        <v>65000.0</v>
      </c>
      <c r="I210" s="4">
        <v>42500.0</v>
      </c>
    </row>
    <row r="211">
      <c r="C211" s="3" t="s">
        <v>4141</v>
      </c>
      <c r="D211" s="3" t="s">
        <v>11</v>
      </c>
      <c r="E211" s="3">
        <v>2.0</v>
      </c>
      <c r="F211" s="4">
        <v>72000.0</v>
      </c>
      <c r="G211" s="4">
        <v>40000.0</v>
      </c>
      <c r="H211" s="4">
        <v>32000.0</v>
      </c>
      <c r="I211" s="4">
        <v>27000.0</v>
      </c>
    </row>
    <row r="212">
      <c r="C212" s="3" t="s">
        <v>14</v>
      </c>
      <c r="D212" s="3" t="s">
        <v>11</v>
      </c>
      <c r="E212" s="3">
        <v>3.0</v>
      </c>
      <c r="F212" s="4">
        <v>89500.0</v>
      </c>
      <c r="G212" s="4">
        <v>52000.0</v>
      </c>
      <c r="H212" s="4">
        <v>10500.0</v>
      </c>
      <c r="I212" s="4">
        <v>22000.0</v>
      </c>
    </row>
    <row r="213">
      <c r="C213" s="3" t="s">
        <v>4140</v>
      </c>
      <c r="D213" s="3" t="s">
        <v>13</v>
      </c>
      <c r="E213" s="3">
        <v>1.0</v>
      </c>
      <c r="F213" s="4">
        <v>8000.0</v>
      </c>
      <c r="G213" s="4">
        <v>8000.0</v>
      </c>
      <c r="H213" s="4">
        <v>8000.0</v>
      </c>
      <c r="I213" s="4">
        <v>-14500.0</v>
      </c>
    </row>
    <row r="214">
      <c r="A214" s="3" t="s">
        <v>55</v>
      </c>
      <c r="B214" s="4">
        <v>50000.0</v>
      </c>
      <c r="C214" s="3" t="s">
        <v>10</v>
      </c>
      <c r="D214" s="3" t="s">
        <v>11</v>
      </c>
      <c r="E214" s="3">
        <v>8.0</v>
      </c>
      <c r="F214" s="4">
        <v>1005000.0</v>
      </c>
      <c r="G214" s="4">
        <v>280000.0</v>
      </c>
      <c r="H214" s="4">
        <v>50000.0</v>
      </c>
      <c r="I214" s="4">
        <v>525000.0</v>
      </c>
    </row>
    <row r="215">
      <c r="D215" s="3" t="s">
        <v>13</v>
      </c>
      <c r="E215" s="3">
        <v>5.0</v>
      </c>
      <c r="F215" s="4">
        <v>647000.0</v>
      </c>
      <c r="G215" s="4">
        <v>280000.0</v>
      </c>
      <c r="H215" s="4">
        <v>42000.0</v>
      </c>
      <c r="I215" s="4">
        <v>347000.0</v>
      </c>
    </row>
    <row r="216">
      <c r="C216" s="3" t="s">
        <v>4141</v>
      </c>
      <c r="D216" s="3" t="s">
        <v>13</v>
      </c>
      <c r="E216" s="3">
        <v>1.0</v>
      </c>
      <c r="F216" s="4">
        <v>20000.0</v>
      </c>
      <c r="G216" s="4">
        <v>20000.0</v>
      </c>
      <c r="H216" s="4">
        <v>20000.0</v>
      </c>
      <c r="I216" s="4">
        <v>-40000.0</v>
      </c>
    </row>
    <row r="217">
      <c r="C217" s="3" t="s">
        <v>4140</v>
      </c>
      <c r="D217" s="3" t="s">
        <v>11</v>
      </c>
      <c r="E217" s="3">
        <v>1.0</v>
      </c>
      <c r="F217" s="4">
        <v>62000.0</v>
      </c>
      <c r="G217" s="4">
        <v>62000.0</v>
      </c>
      <c r="H217" s="4">
        <v>62000.0</v>
      </c>
      <c r="I217" s="4">
        <v>2000.0</v>
      </c>
    </row>
    <row r="218">
      <c r="A218" s="3" t="s">
        <v>57</v>
      </c>
      <c r="B218" s="4">
        <v>12500.0</v>
      </c>
      <c r="C218" s="3" t="s">
        <v>10</v>
      </c>
      <c r="D218" s="3" t="s">
        <v>13</v>
      </c>
      <c r="E218" s="3">
        <v>1.0</v>
      </c>
      <c r="F218" s="4">
        <v>62000.0</v>
      </c>
      <c r="G218" s="4">
        <v>62000.0</v>
      </c>
      <c r="H218" s="4">
        <v>62000.0</v>
      </c>
      <c r="I218" s="4">
        <v>39500.0</v>
      </c>
    </row>
    <row r="219">
      <c r="C219" s="3" t="s">
        <v>4141</v>
      </c>
      <c r="D219" s="3" t="s">
        <v>13</v>
      </c>
      <c r="E219" s="3">
        <v>1.0</v>
      </c>
      <c r="F219" s="4">
        <v>36000.0</v>
      </c>
      <c r="G219" s="4">
        <v>36000.0</v>
      </c>
      <c r="H219" s="4">
        <v>36000.0</v>
      </c>
      <c r="I219" s="4">
        <v>13500.0</v>
      </c>
    </row>
    <row r="220">
      <c r="A220" s="3" t="s">
        <v>59</v>
      </c>
      <c r="B220" s="4">
        <v>30000.0</v>
      </c>
      <c r="C220" s="3" t="s">
        <v>10</v>
      </c>
      <c r="D220" s="3" t="s">
        <v>11</v>
      </c>
      <c r="E220" s="3">
        <v>4.0</v>
      </c>
      <c r="F220" s="4">
        <v>323000.0</v>
      </c>
      <c r="G220" s="4">
        <v>225000.0</v>
      </c>
      <c r="H220" s="4">
        <v>30000.0</v>
      </c>
      <c r="I220" s="4">
        <v>163000.0</v>
      </c>
    </row>
    <row r="221">
      <c r="D221" s="3" t="s">
        <v>13</v>
      </c>
      <c r="E221" s="3">
        <v>2.0</v>
      </c>
      <c r="F221" s="4">
        <v>127000.0</v>
      </c>
      <c r="G221" s="4">
        <v>65000.0</v>
      </c>
      <c r="H221" s="4">
        <v>62000.0</v>
      </c>
      <c r="I221" s="4">
        <v>47000.0</v>
      </c>
    </row>
    <row r="222">
      <c r="C222" s="3" t="s">
        <v>4141</v>
      </c>
      <c r="D222" s="3" t="s">
        <v>11</v>
      </c>
      <c r="E222" s="3">
        <v>2.0</v>
      </c>
      <c r="F222" s="4">
        <v>22000.0</v>
      </c>
      <c r="G222" s="4">
        <v>12000.0</v>
      </c>
      <c r="H222" s="4">
        <v>10000.0</v>
      </c>
      <c r="I222" s="4">
        <v>-58000.0</v>
      </c>
    </row>
    <row r="223">
      <c r="C223" s="3" t="s">
        <v>14</v>
      </c>
      <c r="D223" s="3" t="s">
        <v>11</v>
      </c>
      <c r="E223" s="3">
        <v>1.0</v>
      </c>
      <c r="F223" s="4">
        <v>42000.0</v>
      </c>
      <c r="G223" s="4">
        <v>42000.0</v>
      </c>
      <c r="H223" s="4">
        <v>42000.0</v>
      </c>
      <c r="I223" s="4">
        <v>2000.0</v>
      </c>
    </row>
    <row r="224">
      <c r="D224" s="3" t="s">
        <v>13</v>
      </c>
      <c r="E224" s="3">
        <v>2.0</v>
      </c>
      <c r="F224" s="4">
        <v>64000.0</v>
      </c>
      <c r="G224" s="4">
        <v>55000.0</v>
      </c>
      <c r="H224" s="4">
        <v>9000.0</v>
      </c>
      <c r="I224" s="4">
        <v>-16000.0</v>
      </c>
    </row>
    <row r="225">
      <c r="C225" s="3" t="s">
        <v>4140</v>
      </c>
      <c r="D225" s="3" t="s">
        <v>11</v>
      </c>
      <c r="E225" s="3">
        <v>2.0</v>
      </c>
      <c r="F225" s="4">
        <v>20500.0</v>
      </c>
      <c r="G225" s="4">
        <v>13000.0</v>
      </c>
      <c r="H225" s="4">
        <v>7500.0</v>
      </c>
      <c r="I225" s="4">
        <v>-59500.0</v>
      </c>
    </row>
    <row r="226">
      <c r="A226" s="3" t="s">
        <v>61</v>
      </c>
      <c r="B226" s="4">
        <v>17000.0</v>
      </c>
      <c r="C226" s="3" t="s">
        <v>4141</v>
      </c>
      <c r="D226" s="3" t="s">
        <v>11</v>
      </c>
      <c r="E226" s="3">
        <v>1.0</v>
      </c>
      <c r="F226" s="4">
        <v>4000.0</v>
      </c>
      <c r="G226" s="4">
        <v>4000.0</v>
      </c>
      <c r="H226" s="4">
        <v>4000.0</v>
      </c>
      <c r="I226" s="4">
        <v>-23000.0</v>
      </c>
    </row>
    <row r="227">
      <c r="C227" s="3" t="s">
        <v>4140</v>
      </c>
      <c r="D227" s="3" t="s">
        <v>11</v>
      </c>
      <c r="E227" s="3">
        <v>3.0</v>
      </c>
      <c r="F227" s="4">
        <v>46000.0</v>
      </c>
      <c r="G227" s="4">
        <v>23000.0</v>
      </c>
      <c r="H227" s="4">
        <v>5000.0</v>
      </c>
      <c r="I227" s="4">
        <v>-35000.0</v>
      </c>
    </row>
    <row r="228">
      <c r="D228" s="3" t="s">
        <v>13</v>
      </c>
      <c r="E228" s="3">
        <v>2.0</v>
      </c>
      <c r="F228" s="4">
        <v>32500.0</v>
      </c>
      <c r="G228" s="4">
        <v>26000.0</v>
      </c>
      <c r="H228" s="4">
        <v>6500.0</v>
      </c>
      <c r="I228" s="4">
        <v>-21500.0</v>
      </c>
    </row>
    <row r="229">
      <c r="A229" s="3" t="s">
        <v>63</v>
      </c>
      <c r="B229" s="4">
        <v>4800.0</v>
      </c>
      <c r="C229" s="3" t="s">
        <v>4140</v>
      </c>
      <c r="D229" s="3" t="s">
        <v>11</v>
      </c>
      <c r="E229" s="3">
        <v>1.0</v>
      </c>
      <c r="F229" s="4">
        <v>9000.0</v>
      </c>
      <c r="G229" s="4">
        <v>9000.0</v>
      </c>
      <c r="H229" s="4">
        <v>9000.0</v>
      </c>
      <c r="I229" s="4">
        <v>-5800.0</v>
      </c>
    </row>
    <row r="230">
      <c r="A230" s="3" t="s">
        <v>65</v>
      </c>
      <c r="B230" s="4">
        <v>30000.0</v>
      </c>
      <c r="C230" s="3" t="s">
        <v>10</v>
      </c>
      <c r="D230" s="3" t="s">
        <v>13</v>
      </c>
      <c r="E230" s="3">
        <v>1.0</v>
      </c>
      <c r="F230" s="4">
        <v>47000.0</v>
      </c>
      <c r="G230" s="4">
        <v>47000.0</v>
      </c>
      <c r="H230" s="4">
        <v>47000.0</v>
      </c>
      <c r="I230" s="4">
        <v>7000.0</v>
      </c>
    </row>
    <row r="231">
      <c r="A231" s="3" t="s">
        <v>67</v>
      </c>
      <c r="B231" s="4">
        <v>12500.0</v>
      </c>
      <c r="C231" s="3" t="s">
        <v>10</v>
      </c>
      <c r="D231" s="3" t="s">
        <v>13</v>
      </c>
      <c r="E231" s="3">
        <v>4.0</v>
      </c>
      <c r="F231" s="4">
        <v>415000.0</v>
      </c>
      <c r="G231" s="4">
        <v>150000.0</v>
      </c>
      <c r="H231" s="4">
        <v>75000.0</v>
      </c>
      <c r="I231" s="4">
        <v>325000.0</v>
      </c>
    </row>
    <row r="232">
      <c r="C232" s="3" t="s">
        <v>4141</v>
      </c>
      <c r="D232" s="3" t="s">
        <v>11</v>
      </c>
      <c r="E232" s="3">
        <v>1.0</v>
      </c>
      <c r="F232" s="5">
        <v>7500.0</v>
      </c>
      <c r="G232" s="5">
        <v>7500.0</v>
      </c>
      <c r="H232" s="5">
        <v>7500.0</v>
      </c>
      <c r="I232" s="4">
        <v>-15000.0</v>
      </c>
    </row>
    <row r="233">
      <c r="D233" s="3" t="s">
        <v>13</v>
      </c>
      <c r="E233" s="3">
        <v>3.0</v>
      </c>
      <c r="F233" s="4">
        <v>48000.0</v>
      </c>
      <c r="G233" s="4">
        <v>24000.0</v>
      </c>
      <c r="H233" s="4">
        <v>8000.0</v>
      </c>
      <c r="I233" s="4">
        <v>-19500.0</v>
      </c>
    </row>
    <row r="234">
      <c r="C234" s="3" t="s">
        <v>14</v>
      </c>
      <c r="D234" s="3" t="s">
        <v>11</v>
      </c>
      <c r="E234" s="3">
        <v>5.0</v>
      </c>
      <c r="F234" s="4">
        <v>201000.0</v>
      </c>
      <c r="G234" s="4">
        <v>75000.0</v>
      </c>
      <c r="H234" s="4">
        <v>5000.0</v>
      </c>
      <c r="I234" s="4">
        <v>88500.0</v>
      </c>
    </row>
    <row r="235">
      <c r="D235" s="3" t="s">
        <v>13</v>
      </c>
      <c r="E235" s="3">
        <v>5.0</v>
      </c>
      <c r="F235" s="4">
        <v>94000.0</v>
      </c>
      <c r="G235" s="4">
        <v>48000.0</v>
      </c>
      <c r="H235" s="4">
        <v>3500.0</v>
      </c>
      <c r="I235" s="4">
        <v>-18500.0</v>
      </c>
    </row>
    <row r="236">
      <c r="C236" s="3" t="s">
        <v>4140</v>
      </c>
      <c r="D236" s="3" t="s">
        <v>11</v>
      </c>
      <c r="E236" s="3">
        <v>10.0</v>
      </c>
      <c r="F236" s="4">
        <v>324000.0</v>
      </c>
      <c r="G236" s="4">
        <v>62000.0</v>
      </c>
      <c r="H236" s="4">
        <v>7000.0</v>
      </c>
      <c r="I236" s="4">
        <v>99000.0</v>
      </c>
    </row>
    <row r="237">
      <c r="D237" s="3" t="s">
        <v>13</v>
      </c>
      <c r="E237" s="3">
        <v>4.0</v>
      </c>
      <c r="F237" s="4">
        <v>52000.0</v>
      </c>
      <c r="G237" s="4">
        <v>35000.0</v>
      </c>
      <c r="H237" s="4">
        <v>3000.0</v>
      </c>
      <c r="I237" s="4">
        <v>-38000.0</v>
      </c>
    </row>
    <row r="238">
      <c r="A238" s="3" t="s">
        <v>69</v>
      </c>
      <c r="B238" s="4">
        <v>5500.0</v>
      </c>
      <c r="C238" s="3" t="s">
        <v>10</v>
      </c>
      <c r="D238" s="3" t="s">
        <v>11</v>
      </c>
      <c r="E238" s="3">
        <v>2.0</v>
      </c>
      <c r="F238" s="4">
        <v>113000.0</v>
      </c>
      <c r="G238" s="4">
        <v>80000.0</v>
      </c>
      <c r="H238" s="4">
        <v>33000.0</v>
      </c>
      <c r="I238" s="4">
        <v>82000.0</v>
      </c>
    </row>
    <row r="239">
      <c r="C239" s="3" t="s">
        <v>4141</v>
      </c>
      <c r="D239" s="3" t="s">
        <v>11</v>
      </c>
      <c r="E239" s="3">
        <v>5.0</v>
      </c>
      <c r="F239" s="4">
        <v>114000.0</v>
      </c>
      <c r="G239" s="4">
        <v>50000.0</v>
      </c>
      <c r="H239" s="4">
        <v>11000.0</v>
      </c>
      <c r="I239" s="4">
        <v>36500.0</v>
      </c>
    </row>
    <row r="240">
      <c r="D240" s="3" t="s">
        <v>13</v>
      </c>
      <c r="E240" s="3">
        <v>2.0</v>
      </c>
      <c r="F240" s="4">
        <v>56500.0</v>
      </c>
      <c r="G240" s="4">
        <v>44000.0</v>
      </c>
      <c r="H240" s="4">
        <v>12500.0</v>
      </c>
      <c r="I240" s="4">
        <v>25500.0</v>
      </c>
    </row>
    <row r="241">
      <c r="C241" s="3" t="s">
        <v>14</v>
      </c>
      <c r="D241" s="3" t="s">
        <v>11</v>
      </c>
      <c r="E241" s="3">
        <v>4.0</v>
      </c>
      <c r="F241" s="4">
        <v>86000.0</v>
      </c>
      <c r="G241" s="4">
        <v>36000.0</v>
      </c>
      <c r="H241" s="4">
        <v>5000.0</v>
      </c>
      <c r="I241" s="4">
        <v>24000.0</v>
      </c>
    </row>
    <row r="242">
      <c r="D242" s="3" t="s">
        <v>13</v>
      </c>
      <c r="E242" s="3">
        <v>2.0</v>
      </c>
      <c r="F242" s="4">
        <v>9500.0</v>
      </c>
      <c r="G242" s="4">
        <v>5000.0</v>
      </c>
      <c r="H242" s="4">
        <v>4500.0</v>
      </c>
      <c r="I242" s="4">
        <v>-21500.0</v>
      </c>
    </row>
    <row r="243">
      <c r="C243" s="3" t="s">
        <v>4140</v>
      </c>
      <c r="D243" s="3" t="s">
        <v>11</v>
      </c>
      <c r="E243" s="3">
        <v>6.0</v>
      </c>
      <c r="F243" s="4">
        <v>39000.0</v>
      </c>
      <c r="G243" s="4">
        <v>15000.0</v>
      </c>
      <c r="H243" s="4">
        <v>1000.0</v>
      </c>
      <c r="I243" s="4">
        <v>-54000.0</v>
      </c>
    </row>
    <row r="244">
      <c r="D244" s="3" t="s">
        <v>13</v>
      </c>
      <c r="E244" s="3">
        <v>7.0</v>
      </c>
      <c r="F244" s="4">
        <v>58500.0</v>
      </c>
      <c r="G244" s="4">
        <v>40000.0</v>
      </c>
      <c r="H244" s="4">
        <v>1500.0</v>
      </c>
      <c r="I244" s="4">
        <v>-50000.0</v>
      </c>
    </row>
    <row r="245">
      <c r="A245" s="3" t="s">
        <v>71</v>
      </c>
      <c r="B245" s="4">
        <v>21000.0</v>
      </c>
      <c r="C245" s="3" t="s">
        <v>10</v>
      </c>
      <c r="D245" s="3" t="s">
        <v>13</v>
      </c>
      <c r="E245" s="3">
        <v>1.0</v>
      </c>
      <c r="F245" s="4">
        <v>95000.0</v>
      </c>
      <c r="G245" s="4">
        <v>95000.0</v>
      </c>
      <c r="H245" s="4">
        <v>95000.0</v>
      </c>
      <c r="I245" s="4">
        <v>64000.0</v>
      </c>
    </row>
    <row r="246">
      <c r="A246" s="3" t="s">
        <v>73</v>
      </c>
      <c r="B246" s="4">
        <v>10000.0</v>
      </c>
      <c r="D246" s="3" t="s">
        <v>13</v>
      </c>
      <c r="E246" s="3">
        <v>1.0</v>
      </c>
      <c r="F246" s="4">
        <v>22000.0</v>
      </c>
      <c r="G246" s="4">
        <v>22000.0</v>
      </c>
      <c r="H246" s="4">
        <v>22000.0</v>
      </c>
      <c r="I246" s="4">
        <v>2000.0</v>
      </c>
    </row>
    <row r="247">
      <c r="C247" s="3" t="s">
        <v>4141</v>
      </c>
      <c r="D247" s="3" t="s">
        <v>11</v>
      </c>
      <c r="E247" s="3">
        <v>1.0</v>
      </c>
      <c r="F247" s="5">
        <v>6000.0</v>
      </c>
      <c r="G247" s="5">
        <v>6000.0</v>
      </c>
      <c r="H247" s="5">
        <v>6000.0</v>
      </c>
      <c r="I247" s="4">
        <v>-14000.0</v>
      </c>
    </row>
    <row r="248">
      <c r="D248" s="3" t="s">
        <v>13</v>
      </c>
      <c r="E248" s="3">
        <v>1.0</v>
      </c>
      <c r="F248" s="4">
        <v>50000.0</v>
      </c>
      <c r="G248" s="4">
        <v>50000.0</v>
      </c>
      <c r="H248" s="4">
        <v>50000.0</v>
      </c>
      <c r="I248" s="4">
        <v>30000.0</v>
      </c>
    </row>
    <row r="249">
      <c r="C249" s="3" t="s">
        <v>14</v>
      </c>
      <c r="D249" s="3" t="s">
        <v>11</v>
      </c>
      <c r="E249" s="3">
        <v>2.0</v>
      </c>
      <c r="F249" s="4">
        <v>32000.0</v>
      </c>
      <c r="G249" s="4">
        <v>25000.0</v>
      </c>
      <c r="H249" s="4">
        <v>7000.0</v>
      </c>
      <c r="I249" s="4">
        <v>-8000.0</v>
      </c>
    </row>
    <row r="250">
      <c r="D250" s="3" t="s">
        <v>13</v>
      </c>
      <c r="E250" s="3">
        <v>3.0</v>
      </c>
      <c r="F250" s="4">
        <v>59000.0</v>
      </c>
      <c r="G250" s="4">
        <v>33000.0</v>
      </c>
      <c r="H250" s="4">
        <v>3000.0</v>
      </c>
      <c r="I250" s="4">
        <v>-1000.0</v>
      </c>
    </row>
    <row r="251">
      <c r="C251" s="3" t="s">
        <v>4140</v>
      </c>
      <c r="D251" s="3" t="s">
        <v>11</v>
      </c>
      <c r="E251" s="3">
        <v>4.0</v>
      </c>
      <c r="F251" s="4">
        <v>118000.0</v>
      </c>
      <c r="G251" s="4">
        <v>75000.0</v>
      </c>
      <c r="H251" s="4">
        <v>7000.0</v>
      </c>
      <c r="I251" s="4">
        <v>38000.0</v>
      </c>
    </row>
    <row r="252">
      <c r="D252" s="3" t="s">
        <v>13</v>
      </c>
      <c r="E252" s="3">
        <v>5.0</v>
      </c>
      <c r="F252" s="4">
        <v>26000.0</v>
      </c>
      <c r="G252" s="4">
        <v>11000.0</v>
      </c>
      <c r="H252" s="4">
        <v>2000.0</v>
      </c>
      <c r="I252" s="4">
        <v>-74000.0</v>
      </c>
    </row>
    <row r="253">
      <c r="A253" s="3" t="s">
        <v>75</v>
      </c>
      <c r="B253" s="4">
        <v>60000.0</v>
      </c>
      <c r="C253" s="3" t="s">
        <v>10</v>
      </c>
      <c r="D253" s="3" t="s">
        <v>11</v>
      </c>
      <c r="E253" s="3">
        <v>4.0</v>
      </c>
      <c r="F253" s="4">
        <v>420000.0</v>
      </c>
      <c r="G253" s="4">
        <v>220000.0</v>
      </c>
      <c r="H253" s="4">
        <v>22000.0</v>
      </c>
      <c r="I253" s="4">
        <v>140000.0</v>
      </c>
    </row>
    <row r="254">
      <c r="D254" s="3" t="s">
        <v>13</v>
      </c>
      <c r="E254" s="3">
        <v>7.0</v>
      </c>
      <c r="F254" s="4">
        <v>520000.0</v>
      </c>
      <c r="G254" s="4">
        <v>150000.0</v>
      </c>
      <c r="H254" s="4">
        <v>40000.0</v>
      </c>
      <c r="I254" s="4">
        <v>30000.0</v>
      </c>
    </row>
    <row r="255">
      <c r="C255" s="3" t="s">
        <v>4141</v>
      </c>
      <c r="D255" s="3" t="s">
        <v>11</v>
      </c>
      <c r="E255" s="3">
        <v>3.0</v>
      </c>
      <c r="F255" s="4">
        <v>143000.0</v>
      </c>
      <c r="G255" s="4">
        <v>70000.0</v>
      </c>
      <c r="H255" s="4">
        <v>25000.0</v>
      </c>
      <c r="I255" s="4">
        <v>-67000.0</v>
      </c>
    </row>
    <row r="256">
      <c r="D256" s="3" t="s">
        <v>4142</v>
      </c>
      <c r="E256" s="3">
        <v>1.0</v>
      </c>
      <c r="F256" s="4">
        <v>43000.0</v>
      </c>
      <c r="G256" s="4">
        <v>43000.0</v>
      </c>
      <c r="H256" s="4">
        <v>43000.0</v>
      </c>
      <c r="I256" s="4">
        <v>-27000.0</v>
      </c>
    </row>
    <row r="257">
      <c r="C257" s="3" t="s">
        <v>14</v>
      </c>
      <c r="D257" s="3" t="s">
        <v>13</v>
      </c>
      <c r="E257" s="3">
        <v>2.0</v>
      </c>
      <c r="F257" s="4">
        <v>59000.0</v>
      </c>
      <c r="G257" s="4">
        <v>56000.0</v>
      </c>
      <c r="H257" s="4">
        <v>3000.0</v>
      </c>
      <c r="I257" s="4">
        <v>-81000.0</v>
      </c>
    </row>
    <row r="258">
      <c r="C258" s="3" t="s">
        <v>4140</v>
      </c>
      <c r="D258" s="3" t="s">
        <v>11</v>
      </c>
      <c r="E258" s="3">
        <v>1.0</v>
      </c>
      <c r="F258" s="4">
        <v>60000.0</v>
      </c>
      <c r="G258" s="4">
        <v>60000.0</v>
      </c>
      <c r="H258" s="4">
        <v>60000.0</v>
      </c>
      <c r="I258" s="4">
        <v>-10000.0</v>
      </c>
    </row>
    <row r="259">
      <c r="D259" s="3" t="s">
        <v>13</v>
      </c>
      <c r="E259" s="3">
        <v>1.0</v>
      </c>
      <c r="F259" s="4">
        <v>40000.0</v>
      </c>
      <c r="G259" s="4">
        <v>40000.0</v>
      </c>
      <c r="H259" s="4">
        <v>40000.0</v>
      </c>
      <c r="I259" s="4">
        <v>-30000.0</v>
      </c>
    </row>
    <row r="260">
      <c r="A260" s="3" t="s">
        <v>77</v>
      </c>
      <c r="B260" s="4">
        <v>60000.0</v>
      </c>
      <c r="C260" s="3" t="s">
        <v>10</v>
      </c>
      <c r="D260" s="3" t="s">
        <v>11</v>
      </c>
      <c r="E260" s="3">
        <v>2.0</v>
      </c>
      <c r="F260" s="4">
        <v>195000.0</v>
      </c>
      <c r="G260" s="4">
        <v>100000.0</v>
      </c>
      <c r="H260" s="4">
        <v>95000.0</v>
      </c>
      <c r="I260" s="4">
        <v>55000.0</v>
      </c>
    </row>
    <row r="261">
      <c r="A261" s="3" t="s">
        <v>79</v>
      </c>
      <c r="B261" s="4">
        <v>5000.0</v>
      </c>
      <c r="C261" s="3" t="s">
        <v>4140</v>
      </c>
      <c r="D261" s="3" t="s">
        <v>11</v>
      </c>
      <c r="E261" s="3">
        <v>1.0</v>
      </c>
      <c r="F261" s="4">
        <v>2000.0</v>
      </c>
      <c r="G261" s="4">
        <v>2000.0</v>
      </c>
      <c r="H261" s="4">
        <v>2000.0</v>
      </c>
      <c r="I261" s="4">
        <v>-13000.0</v>
      </c>
    </row>
    <row r="262">
      <c r="D262" s="3" t="s">
        <v>13</v>
      </c>
      <c r="E262" s="3">
        <v>2.0</v>
      </c>
      <c r="F262" s="4">
        <v>9000.0</v>
      </c>
      <c r="G262" s="4">
        <v>5000.0</v>
      </c>
      <c r="H262" s="4">
        <v>4000.0</v>
      </c>
      <c r="I262" s="4">
        <v>-21000.0</v>
      </c>
    </row>
    <row r="263">
      <c r="A263" s="3" t="s">
        <v>81</v>
      </c>
      <c r="B263" s="4">
        <v>3000.0</v>
      </c>
      <c r="C263" s="3" t="s">
        <v>4140</v>
      </c>
      <c r="D263" s="3" t="s">
        <v>11</v>
      </c>
      <c r="E263" s="3">
        <v>1.0</v>
      </c>
      <c r="F263" s="4">
        <v>1500.0</v>
      </c>
      <c r="G263" s="4">
        <v>1500.0</v>
      </c>
      <c r="H263" s="4">
        <v>1500.0</v>
      </c>
      <c r="I263" s="4">
        <v>-11500.0</v>
      </c>
    </row>
    <row r="264">
      <c r="A264" s="3" t="s">
        <v>83</v>
      </c>
      <c r="B264" s="4">
        <v>7800.0</v>
      </c>
      <c r="C264" s="3" t="s">
        <v>4143</v>
      </c>
      <c r="D264" s="3" t="s">
        <v>11</v>
      </c>
      <c r="E264" s="3">
        <v>1.0</v>
      </c>
      <c r="F264" s="5">
        <v>23000.0</v>
      </c>
      <c r="G264" s="5">
        <v>23000.0</v>
      </c>
      <c r="H264" s="5">
        <v>23000.0</v>
      </c>
      <c r="I264" s="4">
        <v>5200.0</v>
      </c>
    </row>
    <row r="265">
      <c r="C265" s="3" t="s">
        <v>4140</v>
      </c>
      <c r="D265" s="3" t="s">
        <v>11</v>
      </c>
      <c r="E265" s="3">
        <v>2.0</v>
      </c>
      <c r="F265" s="4">
        <v>27000.0</v>
      </c>
      <c r="G265" s="4">
        <v>16000.0</v>
      </c>
      <c r="H265" s="4">
        <v>11000.0</v>
      </c>
      <c r="I265" s="4">
        <v>-8600.0</v>
      </c>
    </row>
    <row r="266">
      <c r="A266" s="3" t="s">
        <v>84</v>
      </c>
      <c r="E266" s="3">
        <v>4.0</v>
      </c>
      <c r="F266" s="4">
        <v>52000.0</v>
      </c>
      <c r="G266" s="4">
        <v>23000.0</v>
      </c>
      <c r="H266" s="4">
        <v>2000.0</v>
      </c>
      <c r="I266" s="4">
        <v>-19200.0</v>
      </c>
    </row>
    <row r="267">
      <c r="A267" s="3" t="s">
        <v>85</v>
      </c>
      <c r="B267" s="4">
        <v>5000.0</v>
      </c>
      <c r="C267" s="3" t="s">
        <v>4140</v>
      </c>
      <c r="D267" s="3" t="s">
        <v>13</v>
      </c>
      <c r="E267" s="3">
        <v>2.0</v>
      </c>
      <c r="F267" s="4">
        <v>26000.0</v>
      </c>
      <c r="G267" s="4">
        <v>21000.0</v>
      </c>
      <c r="H267" s="4">
        <v>5000.0</v>
      </c>
      <c r="I267" s="4">
        <v>-4000.0</v>
      </c>
    </row>
    <row r="268">
      <c r="A268" s="3" t="s">
        <v>87</v>
      </c>
      <c r="B268" s="4">
        <v>15000.0</v>
      </c>
      <c r="C268" s="3" t="s">
        <v>10</v>
      </c>
      <c r="D268" s="3" t="s">
        <v>13</v>
      </c>
      <c r="E268" s="3">
        <v>2.0</v>
      </c>
      <c r="F268" s="4">
        <v>130000.0</v>
      </c>
      <c r="G268" s="4">
        <v>90000.0</v>
      </c>
      <c r="H268" s="4">
        <v>40000.0</v>
      </c>
      <c r="I268" s="4">
        <v>80000.0</v>
      </c>
    </row>
    <row r="269">
      <c r="C269" s="3" t="s">
        <v>14</v>
      </c>
      <c r="D269" s="3" t="s">
        <v>11</v>
      </c>
      <c r="E269" s="3">
        <v>3.0</v>
      </c>
      <c r="F269" s="4">
        <v>47000.0</v>
      </c>
      <c r="G269" s="4">
        <v>37000.0</v>
      </c>
      <c r="H269" s="4">
        <v>4000.0</v>
      </c>
      <c r="I269" s="4">
        <v>-28000.0</v>
      </c>
    </row>
    <row r="270">
      <c r="D270" s="3" t="s">
        <v>13</v>
      </c>
      <c r="E270" s="3">
        <v>1.0</v>
      </c>
      <c r="F270" s="4">
        <v>15000.0</v>
      </c>
      <c r="G270" s="4">
        <v>15000.0</v>
      </c>
      <c r="H270" s="4">
        <v>15000.0</v>
      </c>
      <c r="I270" s="4">
        <v>-10000.0</v>
      </c>
    </row>
    <row r="271">
      <c r="C271" s="3" t="s">
        <v>4140</v>
      </c>
      <c r="D271" s="3" t="s">
        <v>11</v>
      </c>
      <c r="E271" s="3">
        <v>1.0</v>
      </c>
      <c r="F271" s="4">
        <v>6000.0</v>
      </c>
      <c r="G271" s="4">
        <v>6000.0</v>
      </c>
      <c r="H271" s="4">
        <v>6000.0</v>
      </c>
      <c r="I271" s="4">
        <v>-19000.0</v>
      </c>
    </row>
    <row r="272">
      <c r="D272" s="3" t="s">
        <v>13</v>
      </c>
      <c r="E272" s="3">
        <v>1.0</v>
      </c>
      <c r="F272" s="4">
        <v>7000.0</v>
      </c>
      <c r="G272" s="4">
        <v>7000.0</v>
      </c>
      <c r="H272" s="4">
        <v>7000.0</v>
      </c>
      <c r="I272" s="4">
        <v>-18000.0</v>
      </c>
    </row>
    <row r="273">
      <c r="A273" s="3" t="s">
        <v>89</v>
      </c>
      <c r="B273" s="4">
        <v>6000.0</v>
      </c>
      <c r="C273" s="3" t="s">
        <v>4140</v>
      </c>
      <c r="D273" s="3" t="s">
        <v>11</v>
      </c>
      <c r="E273" s="3">
        <v>1.0</v>
      </c>
      <c r="F273" s="4">
        <v>1000.0</v>
      </c>
      <c r="G273" s="4">
        <v>1000.0</v>
      </c>
      <c r="H273" s="4">
        <v>1000.0</v>
      </c>
      <c r="I273" s="4">
        <v>-15000.0</v>
      </c>
    </row>
    <row r="274">
      <c r="A274" s="3" t="s">
        <v>91</v>
      </c>
      <c r="B274" s="4">
        <v>5000.0</v>
      </c>
      <c r="C274" s="3" t="s">
        <v>4141</v>
      </c>
      <c r="D274" s="3" t="s">
        <v>11</v>
      </c>
      <c r="E274" s="3">
        <v>2.0</v>
      </c>
      <c r="F274" s="4">
        <v>25000.0</v>
      </c>
      <c r="G274" s="4">
        <v>15000.0</v>
      </c>
      <c r="H274" s="4">
        <v>10000.0</v>
      </c>
      <c r="I274" s="4">
        <v>-5000.0</v>
      </c>
    </row>
    <row r="275">
      <c r="D275" s="3" t="s">
        <v>13</v>
      </c>
      <c r="E275" s="3">
        <v>2.0</v>
      </c>
      <c r="F275" s="4">
        <v>18000.0</v>
      </c>
      <c r="G275" s="4">
        <v>15000.0</v>
      </c>
      <c r="H275" s="4">
        <v>3000.0</v>
      </c>
      <c r="I275" s="4">
        <v>-12000.0</v>
      </c>
    </row>
    <row r="276">
      <c r="C276" s="3" t="s">
        <v>14</v>
      </c>
      <c r="D276" s="3" t="s">
        <v>11</v>
      </c>
      <c r="E276" s="3">
        <v>2.0</v>
      </c>
      <c r="F276" s="4">
        <v>41000.0</v>
      </c>
      <c r="G276" s="4">
        <v>30000.0</v>
      </c>
      <c r="H276" s="4">
        <v>11000.0</v>
      </c>
      <c r="I276" s="4">
        <v>11000.0</v>
      </c>
    </row>
    <row r="277">
      <c r="D277" s="3" t="s">
        <v>13</v>
      </c>
      <c r="E277" s="3">
        <v>1.0</v>
      </c>
      <c r="F277" s="4">
        <v>20000.0</v>
      </c>
      <c r="G277" s="4">
        <v>20000.0</v>
      </c>
      <c r="H277" s="4">
        <v>20000.0</v>
      </c>
      <c r="I277" s="4">
        <v>5000.0</v>
      </c>
    </row>
    <row r="278">
      <c r="C278" s="3" t="s">
        <v>4140</v>
      </c>
      <c r="D278" s="3" t="s">
        <v>11</v>
      </c>
      <c r="E278" s="3">
        <v>9.0</v>
      </c>
      <c r="F278" s="4">
        <v>61500.0</v>
      </c>
      <c r="G278" s="4">
        <v>40000.0</v>
      </c>
      <c r="H278" s="4">
        <v>1000.0</v>
      </c>
      <c r="I278" s="4">
        <v>-73500.0</v>
      </c>
    </row>
    <row r="279">
      <c r="D279" s="3" t="s">
        <v>13</v>
      </c>
      <c r="E279" s="3">
        <v>6.0</v>
      </c>
      <c r="F279" s="4">
        <v>19500.0</v>
      </c>
      <c r="G279" s="4">
        <v>11000.0</v>
      </c>
      <c r="H279" s="4">
        <v>1000.0</v>
      </c>
      <c r="I279" s="4">
        <v>-70500.0</v>
      </c>
    </row>
    <row r="280">
      <c r="A280" s="3" t="s">
        <v>93</v>
      </c>
      <c r="B280" s="4">
        <v>12000.0</v>
      </c>
      <c r="C280" s="3" t="s">
        <v>4140</v>
      </c>
      <c r="D280" s="3" t="s">
        <v>13</v>
      </c>
      <c r="E280" s="3">
        <v>1.0</v>
      </c>
      <c r="F280" s="4">
        <v>20000.0</v>
      </c>
      <c r="G280" s="4">
        <v>20000.0</v>
      </c>
      <c r="H280" s="4">
        <v>20000.0</v>
      </c>
      <c r="I280" s="4">
        <v>-2000.0</v>
      </c>
    </row>
    <row r="281">
      <c r="A281" s="3" t="s">
        <v>95</v>
      </c>
      <c r="B281" s="4">
        <v>5000.0</v>
      </c>
      <c r="C281" s="3" t="s">
        <v>4141</v>
      </c>
      <c r="D281" s="3" t="s">
        <v>11</v>
      </c>
      <c r="E281" s="3">
        <v>2.0</v>
      </c>
      <c r="F281" s="4">
        <v>37000.0</v>
      </c>
      <c r="G281" s="4">
        <v>26000.0</v>
      </c>
      <c r="H281" s="4">
        <v>11000.0</v>
      </c>
      <c r="I281" s="4">
        <v>7000.0</v>
      </c>
    </row>
    <row r="282">
      <c r="C282" s="3" t="s">
        <v>14</v>
      </c>
      <c r="D282" s="3" t="s">
        <v>11</v>
      </c>
      <c r="E282" s="3">
        <v>2.0</v>
      </c>
      <c r="F282" s="4">
        <v>21000.0</v>
      </c>
      <c r="G282" s="4">
        <v>16000.0</v>
      </c>
      <c r="H282" s="4">
        <v>5000.0</v>
      </c>
      <c r="I282" s="4">
        <v>-9000.0</v>
      </c>
    </row>
    <row r="283">
      <c r="C283" s="3" t="s">
        <v>4140</v>
      </c>
      <c r="D283" s="3" t="s">
        <v>11</v>
      </c>
      <c r="E283" s="3">
        <v>4.0</v>
      </c>
      <c r="F283" s="4">
        <v>33000.0</v>
      </c>
      <c r="G283" s="4">
        <v>20000.0</v>
      </c>
      <c r="H283" s="4">
        <v>3000.0</v>
      </c>
      <c r="I283" s="4">
        <v>-27000.0</v>
      </c>
    </row>
    <row r="284">
      <c r="D284" s="3" t="s">
        <v>13</v>
      </c>
      <c r="E284" s="3">
        <v>1.0</v>
      </c>
      <c r="F284" s="4">
        <v>3000.0</v>
      </c>
      <c r="G284" s="4">
        <v>3000.0</v>
      </c>
      <c r="H284" s="4">
        <v>3000.0</v>
      </c>
      <c r="I284" s="4">
        <v>-12000.0</v>
      </c>
    </row>
    <row r="285">
      <c r="A285" s="3" t="s">
        <v>97</v>
      </c>
      <c r="B285" s="4">
        <v>8000.0</v>
      </c>
      <c r="C285" s="3" t="s">
        <v>4141</v>
      </c>
      <c r="D285" s="3" t="s">
        <v>11</v>
      </c>
      <c r="E285" s="3">
        <v>1.0</v>
      </c>
      <c r="F285" s="4">
        <v>12000.0</v>
      </c>
      <c r="G285" s="4">
        <v>12000.0</v>
      </c>
      <c r="H285" s="4">
        <v>12000.0</v>
      </c>
      <c r="I285" s="4">
        <v>-6000.0</v>
      </c>
    </row>
    <row r="286">
      <c r="C286" s="3" t="s">
        <v>14</v>
      </c>
      <c r="D286" s="3" t="s">
        <v>11</v>
      </c>
      <c r="E286" s="3">
        <v>2.0</v>
      </c>
      <c r="F286" s="4">
        <v>50000.0</v>
      </c>
      <c r="G286" s="4">
        <v>42000.0</v>
      </c>
      <c r="H286" s="4">
        <v>8000.0</v>
      </c>
      <c r="I286" s="4">
        <v>14000.0</v>
      </c>
    </row>
    <row r="287">
      <c r="C287" s="3" t="s">
        <v>4140</v>
      </c>
      <c r="D287" s="3" t="s">
        <v>11</v>
      </c>
      <c r="E287" s="3">
        <v>1.0</v>
      </c>
      <c r="F287" s="4">
        <v>68000.0</v>
      </c>
      <c r="G287" s="4">
        <v>68000.0</v>
      </c>
      <c r="H287" s="4">
        <v>68000.0</v>
      </c>
      <c r="I287" s="4">
        <v>50000.0</v>
      </c>
    </row>
    <row r="288">
      <c r="A288" s="3" t="s">
        <v>99</v>
      </c>
      <c r="B288" s="4">
        <v>350000.0</v>
      </c>
      <c r="C288" s="3" t="s">
        <v>10</v>
      </c>
      <c r="D288" s="3" t="s">
        <v>11</v>
      </c>
      <c r="E288" s="3">
        <v>1.0</v>
      </c>
      <c r="F288" s="4">
        <v>2000000.0</v>
      </c>
      <c r="G288" s="4">
        <v>2000000.0</v>
      </c>
      <c r="H288" s="4">
        <v>2000000.0</v>
      </c>
      <c r="I288" s="4">
        <v>1640000.0</v>
      </c>
    </row>
    <row r="289">
      <c r="D289" s="3" t="s">
        <v>13</v>
      </c>
      <c r="E289" s="3">
        <v>3.0</v>
      </c>
      <c r="F289" s="4">
        <v>1560000.0</v>
      </c>
      <c r="G289" s="4">
        <v>1000000.0</v>
      </c>
      <c r="H289" s="4">
        <v>250000.0</v>
      </c>
      <c r="I289" s="4">
        <v>480000.0</v>
      </c>
    </row>
    <row r="290">
      <c r="A290" s="3" t="s">
        <v>101</v>
      </c>
      <c r="B290" s="4">
        <v>350000.0</v>
      </c>
      <c r="C290" s="3" t="s">
        <v>10</v>
      </c>
      <c r="D290" s="3" t="s">
        <v>11</v>
      </c>
      <c r="E290" s="3">
        <v>1.0</v>
      </c>
      <c r="F290" s="4">
        <v>780000.0</v>
      </c>
      <c r="G290" s="4">
        <v>780000.0</v>
      </c>
      <c r="H290" s="4">
        <v>780000.0</v>
      </c>
      <c r="I290" s="4">
        <v>420000.0</v>
      </c>
    </row>
    <row r="291">
      <c r="A291" s="3" t="s">
        <v>103</v>
      </c>
      <c r="B291" s="4">
        <v>10000.0</v>
      </c>
      <c r="C291" s="3" t="s">
        <v>4141</v>
      </c>
      <c r="D291" s="3" t="s">
        <v>11</v>
      </c>
      <c r="E291" s="3">
        <v>1.0</v>
      </c>
      <c r="F291" s="4">
        <v>16000.0</v>
      </c>
      <c r="G291" s="4">
        <v>16000.0</v>
      </c>
      <c r="H291" s="4">
        <v>16000.0</v>
      </c>
      <c r="I291" s="4">
        <v>-4000.0</v>
      </c>
    </row>
    <row r="292">
      <c r="A292" s="3" t="s">
        <v>105</v>
      </c>
      <c r="B292" s="4">
        <v>3000.0</v>
      </c>
      <c r="C292" s="3" t="s">
        <v>4140</v>
      </c>
      <c r="D292" s="3" t="s">
        <v>11</v>
      </c>
      <c r="E292" s="3">
        <v>1.0</v>
      </c>
      <c r="F292" s="4">
        <v>25000.0</v>
      </c>
      <c r="G292" s="4">
        <v>25000.0</v>
      </c>
      <c r="H292" s="4">
        <v>25000.0</v>
      </c>
      <c r="I292" s="4">
        <v>12000.0</v>
      </c>
    </row>
    <row r="293">
      <c r="A293" s="3" t="s">
        <v>107</v>
      </c>
      <c r="B293" s="4">
        <v>7000.0</v>
      </c>
      <c r="C293" s="3" t="s">
        <v>4141</v>
      </c>
      <c r="D293" s="3" t="s">
        <v>11</v>
      </c>
      <c r="E293" s="3">
        <v>3.0</v>
      </c>
      <c r="F293" s="4">
        <v>94000.0</v>
      </c>
      <c r="G293" s="4">
        <v>50000.0</v>
      </c>
      <c r="H293" s="4">
        <v>14000.0</v>
      </c>
      <c r="I293" s="4">
        <v>43000.0</v>
      </c>
    </row>
    <row r="294">
      <c r="D294" s="3" t="s">
        <v>13</v>
      </c>
      <c r="E294" s="3">
        <v>1.0</v>
      </c>
      <c r="F294" s="4">
        <v>6000.0</v>
      </c>
      <c r="G294" s="4">
        <v>6000.0</v>
      </c>
      <c r="H294" s="4">
        <v>6000.0</v>
      </c>
      <c r="I294" s="4">
        <v>-11000.0</v>
      </c>
    </row>
    <row r="295">
      <c r="C295" s="3" t="s">
        <v>4140</v>
      </c>
      <c r="D295" s="3" t="s">
        <v>11</v>
      </c>
      <c r="E295" s="3">
        <v>5.0</v>
      </c>
      <c r="F295" s="4">
        <v>12000.0</v>
      </c>
      <c r="G295" s="4">
        <v>5000.0</v>
      </c>
      <c r="H295" s="4">
        <v>1000.0</v>
      </c>
      <c r="I295" s="4">
        <v>-73000.0</v>
      </c>
    </row>
    <row r="296">
      <c r="D296" s="3" t="s">
        <v>13</v>
      </c>
      <c r="E296" s="3">
        <v>1.0</v>
      </c>
      <c r="F296" s="4">
        <v>1000.0</v>
      </c>
      <c r="G296" s="4">
        <v>1000.0</v>
      </c>
      <c r="H296" s="4">
        <v>1000.0</v>
      </c>
      <c r="I296" s="4">
        <v>-16000.0</v>
      </c>
    </row>
    <row r="297">
      <c r="A297" s="3" t="s">
        <v>109</v>
      </c>
      <c r="B297" s="4">
        <v>30000.0</v>
      </c>
      <c r="C297" s="3" t="s">
        <v>10</v>
      </c>
      <c r="D297" s="3" t="s">
        <v>11</v>
      </c>
      <c r="E297" s="3">
        <v>1.0</v>
      </c>
      <c r="F297" s="4">
        <v>78000.0</v>
      </c>
      <c r="G297" s="4">
        <v>78000.0</v>
      </c>
      <c r="H297" s="4">
        <v>78000.0</v>
      </c>
      <c r="I297" s="4">
        <v>38000.0</v>
      </c>
    </row>
    <row r="298">
      <c r="C298" s="3" t="s">
        <v>14</v>
      </c>
      <c r="D298" s="3" t="s">
        <v>13</v>
      </c>
      <c r="E298" s="3">
        <v>2.0</v>
      </c>
      <c r="F298" s="4">
        <v>103000.0</v>
      </c>
      <c r="G298" s="4">
        <v>78000.0</v>
      </c>
      <c r="H298" s="4">
        <v>25000.0</v>
      </c>
      <c r="I298" s="4">
        <v>23000.0</v>
      </c>
    </row>
    <row r="299">
      <c r="C299" s="3" t="s">
        <v>4140</v>
      </c>
      <c r="D299" s="3" t="s">
        <v>11</v>
      </c>
      <c r="E299" s="3">
        <v>1.0</v>
      </c>
      <c r="F299" s="4">
        <v>3000.0</v>
      </c>
      <c r="G299" s="4">
        <v>3000.0</v>
      </c>
      <c r="H299" s="4">
        <v>3000.0</v>
      </c>
      <c r="I299" s="4">
        <v>-37000.0</v>
      </c>
    </row>
    <row r="300">
      <c r="D300" s="3" t="s">
        <v>13</v>
      </c>
      <c r="E300" s="3">
        <v>1.0</v>
      </c>
      <c r="F300" s="4">
        <v>22000.0</v>
      </c>
      <c r="G300" s="4">
        <v>22000.0</v>
      </c>
      <c r="H300" s="4">
        <v>22000.0</v>
      </c>
      <c r="I300" s="4">
        <v>-18000.0</v>
      </c>
    </row>
    <row r="301">
      <c r="A301" s="3" t="s">
        <v>111</v>
      </c>
      <c r="B301" s="4">
        <v>25000.0</v>
      </c>
      <c r="C301" s="3" t="s">
        <v>10</v>
      </c>
      <c r="D301" s="3" t="s">
        <v>11</v>
      </c>
      <c r="E301" s="3">
        <v>4.0</v>
      </c>
      <c r="F301" s="4">
        <v>220000.0</v>
      </c>
      <c r="G301" s="4">
        <v>85000.0</v>
      </c>
      <c r="H301" s="4">
        <v>30000.0</v>
      </c>
      <c r="I301" s="4">
        <v>80000.0</v>
      </c>
    </row>
    <row r="302">
      <c r="D302" s="3" t="s">
        <v>13</v>
      </c>
      <c r="E302" s="3">
        <v>5.0</v>
      </c>
      <c r="F302" s="4">
        <v>242000.0</v>
      </c>
      <c r="G302" s="4">
        <v>70000.0</v>
      </c>
      <c r="H302" s="4">
        <v>35000.0</v>
      </c>
      <c r="I302" s="4">
        <v>67000.0</v>
      </c>
    </row>
    <row r="303">
      <c r="C303" s="3" t="s">
        <v>4141</v>
      </c>
      <c r="D303" s="3" t="s">
        <v>11</v>
      </c>
      <c r="E303" s="3">
        <v>1.0</v>
      </c>
      <c r="F303" s="4">
        <v>28000.0</v>
      </c>
      <c r="G303" s="4">
        <v>28000.0</v>
      </c>
      <c r="H303" s="4">
        <v>28000.0</v>
      </c>
      <c r="I303" s="4">
        <v>-7000.0</v>
      </c>
    </row>
    <row r="304">
      <c r="C304" s="3" t="s">
        <v>4140</v>
      </c>
      <c r="D304" s="3" t="s">
        <v>11</v>
      </c>
      <c r="E304" s="3">
        <v>3.0</v>
      </c>
      <c r="F304" s="4">
        <v>114000.0</v>
      </c>
      <c r="G304" s="4">
        <v>60000.0</v>
      </c>
      <c r="H304" s="4">
        <v>12000.0</v>
      </c>
      <c r="I304" s="4">
        <v>9000.0</v>
      </c>
    </row>
    <row r="305">
      <c r="D305" s="3" t="s">
        <v>13</v>
      </c>
      <c r="E305" s="3">
        <v>1.0</v>
      </c>
      <c r="F305" s="4">
        <v>18000.0</v>
      </c>
      <c r="G305" s="4">
        <v>18000.0</v>
      </c>
      <c r="H305" s="4">
        <v>18000.0</v>
      </c>
      <c r="I305" s="4">
        <v>-17000.0</v>
      </c>
    </row>
    <row r="306">
      <c r="A306" s="3" t="s">
        <v>113</v>
      </c>
      <c r="B306" s="4">
        <v>17500.0</v>
      </c>
      <c r="C306" s="3" t="s">
        <v>4143</v>
      </c>
      <c r="D306" s="3" t="s">
        <v>13</v>
      </c>
      <c r="E306" s="3">
        <v>1.0</v>
      </c>
      <c r="F306" s="5">
        <v>12000.0</v>
      </c>
      <c r="G306" s="5">
        <v>12000.0</v>
      </c>
      <c r="H306" s="5">
        <v>12000.0</v>
      </c>
      <c r="I306" s="4">
        <v>-15500.0</v>
      </c>
    </row>
    <row r="307">
      <c r="C307" s="3" t="s">
        <v>14</v>
      </c>
      <c r="D307" s="3" t="s">
        <v>11</v>
      </c>
      <c r="E307" s="3">
        <v>1.0</v>
      </c>
      <c r="F307" s="4">
        <v>9000.0</v>
      </c>
      <c r="G307" s="4">
        <v>9000.0</v>
      </c>
      <c r="H307" s="4">
        <v>9000.0</v>
      </c>
      <c r="I307" s="4">
        <v>-18500.0</v>
      </c>
    </row>
    <row r="308">
      <c r="D308" s="3" t="s">
        <v>13</v>
      </c>
      <c r="E308" s="3">
        <v>1.0</v>
      </c>
      <c r="F308" s="4">
        <v>6000.0</v>
      </c>
      <c r="G308" s="4">
        <v>6000.0</v>
      </c>
      <c r="H308" s="4">
        <v>6000.0</v>
      </c>
      <c r="I308" s="4">
        <v>-21500.0</v>
      </c>
    </row>
    <row r="309">
      <c r="C309" s="3" t="s">
        <v>4140</v>
      </c>
      <c r="D309" s="3" t="s">
        <v>11</v>
      </c>
      <c r="E309" s="3">
        <v>2.0</v>
      </c>
      <c r="F309" s="4">
        <v>33000.0</v>
      </c>
      <c r="G309" s="4">
        <v>23000.0</v>
      </c>
      <c r="H309" s="4">
        <v>10000.0</v>
      </c>
      <c r="I309" s="4">
        <v>-22000.0</v>
      </c>
    </row>
    <row r="310">
      <c r="D310" s="3" t="s">
        <v>13</v>
      </c>
      <c r="E310" s="3">
        <v>2.0</v>
      </c>
      <c r="F310" s="4">
        <v>40000.0</v>
      </c>
      <c r="G310" s="4">
        <v>35000.0</v>
      </c>
      <c r="H310" s="4">
        <v>5000.0</v>
      </c>
      <c r="I310" s="4">
        <v>-15000.0</v>
      </c>
    </row>
    <row r="311">
      <c r="A311" s="3" t="s">
        <v>115</v>
      </c>
      <c r="B311" s="4">
        <v>6000.0</v>
      </c>
      <c r="C311" s="3" t="s">
        <v>4140</v>
      </c>
      <c r="D311" s="3" t="s">
        <v>11</v>
      </c>
      <c r="E311" s="3">
        <v>1.0</v>
      </c>
      <c r="F311" s="4">
        <v>38000.0</v>
      </c>
      <c r="G311" s="4">
        <v>38000.0</v>
      </c>
      <c r="H311" s="4">
        <v>38000.0</v>
      </c>
      <c r="I311" s="4">
        <v>22000.0</v>
      </c>
    </row>
    <row r="312">
      <c r="A312" s="3" t="s">
        <v>117</v>
      </c>
      <c r="B312" s="4">
        <v>12000.0</v>
      </c>
      <c r="C312" s="3" t="s">
        <v>4141</v>
      </c>
      <c r="D312" s="3" t="s">
        <v>11</v>
      </c>
      <c r="E312" s="3">
        <v>1.0</v>
      </c>
      <c r="F312" s="4">
        <v>37000.0</v>
      </c>
      <c r="G312" s="4">
        <v>37000.0</v>
      </c>
      <c r="H312" s="4">
        <v>37000.0</v>
      </c>
      <c r="I312" s="4">
        <v>15000.0</v>
      </c>
    </row>
    <row r="313">
      <c r="C313" s="3" t="s">
        <v>14</v>
      </c>
      <c r="D313" s="3" t="s">
        <v>11</v>
      </c>
      <c r="E313" s="3">
        <v>1.0</v>
      </c>
      <c r="F313" s="4">
        <v>30000.0</v>
      </c>
      <c r="G313" s="4">
        <v>30000.0</v>
      </c>
      <c r="H313" s="4">
        <v>30000.0</v>
      </c>
      <c r="I313" s="4">
        <v>8000.0</v>
      </c>
    </row>
    <row r="314">
      <c r="C314" s="3" t="s">
        <v>4140</v>
      </c>
      <c r="D314" s="3" t="s">
        <v>11</v>
      </c>
      <c r="E314" s="3">
        <v>1.0</v>
      </c>
      <c r="F314" s="4">
        <v>30000.0</v>
      </c>
      <c r="G314" s="4">
        <v>30000.0</v>
      </c>
      <c r="H314" s="4">
        <v>30000.0</v>
      </c>
      <c r="I314" s="4">
        <v>8000.0</v>
      </c>
    </row>
    <row r="315">
      <c r="A315" s="3" t="s">
        <v>119</v>
      </c>
      <c r="B315" s="4">
        <v>12000.0</v>
      </c>
      <c r="C315" s="3" t="s">
        <v>4141</v>
      </c>
      <c r="D315" s="3" t="s">
        <v>11</v>
      </c>
      <c r="E315" s="3">
        <v>1.0</v>
      </c>
      <c r="F315" s="4">
        <v>9000.0</v>
      </c>
      <c r="G315" s="4">
        <v>9000.0</v>
      </c>
      <c r="H315" s="4">
        <v>9000.0</v>
      </c>
      <c r="I315" s="4">
        <v>-13000.0</v>
      </c>
    </row>
    <row r="316">
      <c r="C316" s="3" t="s">
        <v>4140</v>
      </c>
      <c r="D316" s="3" t="s">
        <v>11</v>
      </c>
      <c r="E316" s="3">
        <v>1.0</v>
      </c>
      <c r="F316" s="4">
        <v>11000.0</v>
      </c>
      <c r="G316" s="4">
        <v>11000.0</v>
      </c>
      <c r="H316" s="4">
        <v>11000.0</v>
      </c>
      <c r="I316" s="4">
        <v>-11000.0</v>
      </c>
    </row>
    <row r="317">
      <c r="A317" s="3" t="s">
        <v>121</v>
      </c>
      <c r="B317" s="4">
        <v>31500.0</v>
      </c>
      <c r="C317" s="3" t="s">
        <v>10</v>
      </c>
      <c r="D317" s="3" t="s">
        <v>11</v>
      </c>
      <c r="E317" s="3">
        <v>1.0</v>
      </c>
      <c r="F317" s="4">
        <v>35000.0</v>
      </c>
      <c r="G317" s="4">
        <v>35000.0</v>
      </c>
      <c r="H317" s="4">
        <v>35000.0</v>
      </c>
      <c r="I317" s="4">
        <v>-6500.0</v>
      </c>
    </row>
    <row r="318">
      <c r="A318" s="3" t="s">
        <v>125</v>
      </c>
      <c r="B318" s="4">
        <v>12000.0</v>
      </c>
      <c r="C318" s="3" t="s">
        <v>10</v>
      </c>
      <c r="D318" s="3" t="s">
        <v>11</v>
      </c>
      <c r="E318" s="3">
        <v>1.0</v>
      </c>
      <c r="F318" s="4">
        <v>260000.0</v>
      </c>
      <c r="G318" s="4">
        <v>260000.0</v>
      </c>
      <c r="H318" s="4">
        <v>260000.0</v>
      </c>
      <c r="I318" s="4">
        <v>238000.0</v>
      </c>
    </row>
    <row r="319">
      <c r="D319" s="3" t="s">
        <v>13</v>
      </c>
      <c r="E319" s="3">
        <v>2.0</v>
      </c>
      <c r="F319" s="4">
        <v>280000.0</v>
      </c>
      <c r="G319" s="4">
        <v>215000.0</v>
      </c>
      <c r="H319" s="4">
        <v>65000.0</v>
      </c>
      <c r="I319" s="4">
        <v>236000.0</v>
      </c>
    </row>
    <row r="320">
      <c r="C320" s="3" t="s">
        <v>14</v>
      </c>
      <c r="D320" s="3" t="s">
        <v>11</v>
      </c>
      <c r="E320" s="3">
        <v>1.0</v>
      </c>
      <c r="F320" s="4">
        <v>30000.0</v>
      </c>
      <c r="G320" s="4">
        <v>30000.0</v>
      </c>
      <c r="H320" s="4">
        <v>30000.0</v>
      </c>
      <c r="I320" s="4">
        <v>8000.0</v>
      </c>
    </row>
    <row r="321">
      <c r="D321" s="3" t="s">
        <v>13</v>
      </c>
      <c r="E321" s="3">
        <v>1.0</v>
      </c>
      <c r="F321" s="4">
        <v>35000.0</v>
      </c>
      <c r="G321" s="4">
        <v>35000.0</v>
      </c>
      <c r="H321" s="4">
        <v>35000.0</v>
      </c>
      <c r="I321" s="4">
        <v>13000.0</v>
      </c>
    </row>
    <row r="322">
      <c r="C322" s="3" t="s">
        <v>4140</v>
      </c>
      <c r="D322" s="3" t="s">
        <v>13</v>
      </c>
      <c r="E322" s="3">
        <v>1.0</v>
      </c>
      <c r="F322" s="4">
        <v>37000.0</v>
      </c>
      <c r="G322" s="4">
        <v>37000.0</v>
      </c>
      <c r="H322" s="4">
        <v>37000.0</v>
      </c>
      <c r="I322" s="4">
        <v>15000.0</v>
      </c>
    </row>
    <row r="323">
      <c r="A323" s="3" t="s">
        <v>127</v>
      </c>
      <c r="B323" s="4">
        <v>12000.0</v>
      </c>
      <c r="C323" s="3" t="s">
        <v>10</v>
      </c>
      <c r="D323" s="3" t="s">
        <v>11</v>
      </c>
      <c r="E323" s="3">
        <v>1.0</v>
      </c>
      <c r="F323" s="4">
        <v>135000.0</v>
      </c>
      <c r="G323" s="4">
        <v>135000.0</v>
      </c>
      <c r="H323" s="4">
        <v>135000.0</v>
      </c>
      <c r="I323" s="4">
        <v>113000.0</v>
      </c>
    </row>
    <row r="324">
      <c r="C324" s="3" t="s">
        <v>4141</v>
      </c>
      <c r="D324" s="3" t="s">
        <v>11</v>
      </c>
      <c r="E324" s="3">
        <v>1.0</v>
      </c>
      <c r="F324" s="4">
        <v>72000.0</v>
      </c>
      <c r="G324" s="4">
        <v>72000.0</v>
      </c>
      <c r="H324" s="4">
        <v>72000.0</v>
      </c>
      <c r="I324" s="4">
        <v>50000.0</v>
      </c>
    </row>
    <row r="325">
      <c r="C325" s="3" t="s">
        <v>4140</v>
      </c>
      <c r="D325" s="3" t="s">
        <v>11</v>
      </c>
      <c r="E325" s="3">
        <v>1.0</v>
      </c>
      <c r="F325" s="4">
        <v>75000.0</v>
      </c>
      <c r="G325" s="4">
        <v>75000.0</v>
      </c>
      <c r="H325" s="4">
        <v>75000.0</v>
      </c>
      <c r="I325" s="4">
        <v>53000.0</v>
      </c>
    </row>
    <row r="326">
      <c r="D326" s="3" t="s">
        <v>13</v>
      </c>
      <c r="E326" s="3">
        <v>1.0</v>
      </c>
      <c r="F326" s="4">
        <v>27000.0</v>
      </c>
      <c r="G326" s="4">
        <v>27000.0</v>
      </c>
      <c r="H326" s="4">
        <v>27000.0</v>
      </c>
      <c r="I326" s="4">
        <v>5000.0</v>
      </c>
    </row>
    <row r="327">
      <c r="A327" s="3" t="s">
        <v>129</v>
      </c>
      <c r="B327" s="4">
        <v>12000.0</v>
      </c>
      <c r="C327" s="3" t="s">
        <v>4140</v>
      </c>
      <c r="D327" s="3" t="s">
        <v>13</v>
      </c>
      <c r="E327" s="3">
        <v>1.0</v>
      </c>
      <c r="F327" s="4">
        <v>18000.0</v>
      </c>
      <c r="G327" s="4">
        <v>18000.0</v>
      </c>
      <c r="H327" s="4">
        <v>18000.0</v>
      </c>
      <c r="I327" s="4">
        <v>-4000.0</v>
      </c>
    </row>
    <row r="328">
      <c r="A328" s="3" t="s">
        <v>131</v>
      </c>
      <c r="B328" s="4">
        <v>8000.0</v>
      </c>
      <c r="C328" s="3" t="s">
        <v>14</v>
      </c>
      <c r="D328" s="3" t="s">
        <v>11</v>
      </c>
      <c r="E328" s="3">
        <v>1.0</v>
      </c>
      <c r="F328" s="4">
        <v>22000.0</v>
      </c>
      <c r="G328" s="4">
        <v>22000.0</v>
      </c>
      <c r="H328" s="4">
        <v>22000.0</v>
      </c>
      <c r="I328" s="4">
        <v>4000.0</v>
      </c>
    </row>
    <row r="329">
      <c r="D329" s="3" t="s">
        <v>13</v>
      </c>
      <c r="E329" s="3">
        <v>1.0</v>
      </c>
      <c r="F329" s="4">
        <v>12000.0</v>
      </c>
      <c r="G329" s="4">
        <v>12000.0</v>
      </c>
      <c r="H329" s="4">
        <v>12000.0</v>
      </c>
      <c r="I329" s="4">
        <v>-6000.0</v>
      </c>
    </row>
    <row r="330">
      <c r="C330" s="3" t="s">
        <v>4140</v>
      </c>
      <c r="D330" s="3" t="s">
        <v>13</v>
      </c>
      <c r="E330" s="3">
        <v>1.0</v>
      </c>
      <c r="F330" s="4">
        <v>3000.0</v>
      </c>
      <c r="G330" s="4">
        <v>3000.0</v>
      </c>
      <c r="H330" s="4">
        <v>3000.0</v>
      </c>
      <c r="I330" s="4">
        <v>-15000.0</v>
      </c>
    </row>
    <row r="331">
      <c r="A331" s="3" t="s">
        <v>133</v>
      </c>
      <c r="B331" s="4">
        <v>12000.0</v>
      </c>
      <c r="C331" s="3" t="s">
        <v>10</v>
      </c>
      <c r="D331" s="3" t="s">
        <v>11</v>
      </c>
      <c r="E331" s="3">
        <v>1.0</v>
      </c>
      <c r="F331" s="4">
        <v>30000.0</v>
      </c>
      <c r="G331" s="4">
        <v>30000.0</v>
      </c>
      <c r="H331" s="4">
        <v>30000.0</v>
      </c>
      <c r="I331" s="4">
        <v>8000.0</v>
      </c>
    </row>
    <row r="332">
      <c r="C332" s="3" t="s">
        <v>14</v>
      </c>
      <c r="D332" s="3" t="s">
        <v>13</v>
      </c>
      <c r="E332" s="3">
        <v>1.0</v>
      </c>
      <c r="F332" s="4">
        <v>11000.0</v>
      </c>
      <c r="G332" s="4">
        <v>11000.0</v>
      </c>
      <c r="H332" s="4">
        <v>11000.0</v>
      </c>
      <c r="I332" s="4">
        <v>-11000.0</v>
      </c>
    </row>
    <row r="333">
      <c r="C333" s="3" t="s">
        <v>4140</v>
      </c>
      <c r="D333" s="3" t="s">
        <v>11</v>
      </c>
      <c r="E333" s="3">
        <v>2.0</v>
      </c>
      <c r="F333" s="4">
        <v>28000.0</v>
      </c>
      <c r="G333" s="4">
        <v>18000.0</v>
      </c>
      <c r="H333" s="4">
        <v>10000.0</v>
      </c>
      <c r="I333" s="4">
        <v>-16000.0</v>
      </c>
    </row>
    <row r="334">
      <c r="A334" s="3" t="s">
        <v>135</v>
      </c>
      <c r="B334" s="4">
        <v>3500.0</v>
      </c>
      <c r="C334" s="3" t="s">
        <v>4141</v>
      </c>
      <c r="D334" s="3" t="s">
        <v>13</v>
      </c>
      <c r="E334" s="3">
        <v>1.0</v>
      </c>
      <c r="F334" s="4">
        <v>20000.0</v>
      </c>
      <c r="G334" s="4">
        <v>20000.0</v>
      </c>
      <c r="H334" s="4">
        <v>20000.0</v>
      </c>
      <c r="I334" s="4">
        <v>6500.0</v>
      </c>
    </row>
    <row r="335">
      <c r="A335" s="3" t="s">
        <v>137</v>
      </c>
      <c r="B335" s="4">
        <v>5000.0</v>
      </c>
      <c r="C335" s="3" t="s">
        <v>4141</v>
      </c>
      <c r="D335" s="3" t="s">
        <v>13</v>
      </c>
      <c r="E335" s="3">
        <v>1.0</v>
      </c>
      <c r="F335" s="4">
        <v>24000.0</v>
      </c>
      <c r="G335" s="4">
        <v>24000.0</v>
      </c>
      <c r="H335" s="4">
        <v>24000.0</v>
      </c>
      <c r="I335" s="4">
        <v>9000.0</v>
      </c>
    </row>
    <row r="336">
      <c r="C336" s="3" t="s">
        <v>14</v>
      </c>
      <c r="D336" s="3" t="s">
        <v>11</v>
      </c>
      <c r="E336" s="3">
        <v>1.0</v>
      </c>
      <c r="F336" s="4">
        <v>16000.0</v>
      </c>
      <c r="G336" s="4">
        <v>16000.0</v>
      </c>
      <c r="H336" s="4">
        <v>16000.0</v>
      </c>
      <c r="I336" s="4">
        <v>1000.0</v>
      </c>
    </row>
    <row r="337">
      <c r="D337" s="3" t="s">
        <v>13</v>
      </c>
      <c r="E337" s="3">
        <v>1.0</v>
      </c>
      <c r="F337" s="4">
        <v>38000.0</v>
      </c>
      <c r="G337" s="4">
        <v>38000.0</v>
      </c>
      <c r="H337" s="4">
        <v>38000.0</v>
      </c>
      <c r="I337" s="4">
        <v>23000.0</v>
      </c>
    </row>
    <row r="338">
      <c r="C338" s="3" t="s">
        <v>4140</v>
      </c>
      <c r="D338" s="3" t="s">
        <v>11</v>
      </c>
      <c r="E338" s="3">
        <v>4.0</v>
      </c>
      <c r="F338" s="4">
        <v>29000.0</v>
      </c>
      <c r="G338" s="4">
        <v>19000.0</v>
      </c>
      <c r="H338" s="4">
        <v>1000.0</v>
      </c>
      <c r="I338" s="4">
        <v>-31000.0</v>
      </c>
    </row>
    <row r="339">
      <c r="D339" s="3" t="s">
        <v>13</v>
      </c>
      <c r="E339" s="3">
        <v>6.0</v>
      </c>
      <c r="F339" s="4">
        <v>85500.0</v>
      </c>
      <c r="G339" s="4">
        <v>45000.0</v>
      </c>
      <c r="H339" s="4">
        <v>3000.0</v>
      </c>
      <c r="I339" s="4">
        <v>-4500.0</v>
      </c>
    </row>
    <row r="340">
      <c r="A340" s="3" t="s">
        <v>139</v>
      </c>
      <c r="B340" s="4">
        <v>5000.0</v>
      </c>
      <c r="C340" s="3" t="s">
        <v>4141</v>
      </c>
      <c r="D340" s="3" t="s">
        <v>11</v>
      </c>
      <c r="E340" s="3">
        <v>2.0</v>
      </c>
      <c r="F340" s="4">
        <v>12000.0</v>
      </c>
      <c r="G340" s="4">
        <v>6000.0</v>
      </c>
      <c r="H340" s="4">
        <v>6000.0</v>
      </c>
      <c r="I340" s="4">
        <v>-18000.0</v>
      </c>
    </row>
    <row r="341">
      <c r="C341" s="3" t="s">
        <v>14</v>
      </c>
      <c r="D341" s="3" t="s">
        <v>11</v>
      </c>
      <c r="E341" s="3">
        <v>1.0</v>
      </c>
      <c r="F341" s="4">
        <v>16000.0</v>
      </c>
      <c r="G341" s="4">
        <v>16000.0</v>
      </c>
      <c r="H341" s="4">
        <v>16000.0</v>
      </c>
      <c r="I341" s="4">
        <v>1000.0</v>
      </c>
    </row>
    <row r="342">
      <c r="C342" s="3" t="s">
        <v>4140</v>
      </c>
      <c r="D342" s="3" t="s">
        <v>11</v>
      </c>
      <c r="E342" s="3">
        <v>6.0</v>
      </c>
      <c r="F342" s="4">
        <v>73000.0</v>
      </c>
      <c r="G342" s="4">
        <v>30000.0</v>
      </c>
      <c r="H342" s="4">
        <v>1500.0</v>
      </c>
      <c r="I342" s="4">
        <v>-17000.0</v>
      </c>
    </row>
    <row r="343">
      <c r="D343" s="3" t="s">
        <v>13</v>
      </c>
      <c r="E343" s="3">
        <v>9.0</v>
      </c>
      <c r="F343" s="4">
        <v>138500.0</v>
      </c>
      <c r="G343" s="4">
        <v>50000.0</v>
      </c>
      <c r="H343" s="4">
        <v>1000.0</v>
      </c>
      <c r="I343" s="4">
        <v>3500.0</v>
      </c>
    </row>
    <row r="344">
      <c r="A344" s="3" t="s">
        <v>141</v>
      </c>
      <c r="B344" s="4">
        <v>60000.0</v>
      </c>
      <c r="C344" s="3" t="s">
        <v>10</v>
      </c>
      <c r="D344" s="3" t="s">
        <v>11</v>
      </c>
      <c r="E344" s="3">
        <v>4.0</v>
      </c>
      <c r="F344" s="4">
        <v>340000.0</v>
      </c>
      <c r="G344" s="4">
        <v>170000.0</v>
      </c>
      <c r="H344" s="4">
        <v>20000.0</v>
      </c>
      <c r="I344" s="4">
        <v>60000.0</v>
      </c>
    </row>
    <row r="345">
      <c r="C345" s="3" t="s">
        <v>14</v>
      </c>
      <c r="D345" s="3" t="s">
        <v>11</v>
      </c>
      <c r="E345" s="3">
        <v>2.0</v>
      </c>
      <c r="F345" s="4">
        <v>122000.0</v>
      </c>
      <c r="G345" s="4">
        <v>100000.0</v>
      </c>
      <c r="H345" s="4">
        <v>22000.0</v>
      </c>
      <c r="I345" s="4">
        <v>-18000.0</v>
      </c>
    </row>
    <row r="346">
      <c r="C346" s="3" t="s">
        <v>4140</v>
      </c>
      <c r="D346" s="3" t="s">
        <v>11</v>
      </c>
      <c r="E346" s="3">
        <v>2.0</v>
      </c>
      <c r="F346" s="4">
        <v>170000.0</v>
      </c>
      <c r="G346" s="4">
        <v>110000.0</v>
      </c>
      <c r="H346" s="4">
        <v>60000.0</v>
      </c>
      <c r="I346" s="4">
        <v>30000.0</v>
      </c>
    </row>
    <row r="347">
      <c r="D347" s="3" t="s">
        <v>13</v>
      </c>
      <c r="E347" s="3">
        <v>4.0</v>
      </c>
      <c r="F347" s="4">
        <v>133000.0</v>
      </c>
      <c r="G347" s="4">
        <v>62000.0</v>
      </c>
      <c r="H347" s="4">
        <v>12000.0</v>
      </c>
      <c r="I347" s="4">
        <v>-147000.0</v>
      </c>
    </row>
    <row r="348">
      <c r="A348" s="3" t="s">
        <v>145</v>
      </c>
      <c r="B348" s="4">
        <v>9500.0</v>
      </c>
      <c r="C348" s="3" t="s">
        <v>4140</v>
      </c>
      <c r="D348" s="3" t="s">
        <v>11</v>
      </c>
      <c r="E348" s="3">
        <v>1.0</v>
      </c>
      <c r="F348" s="4">
        <v>45000.0</v>
      </c>
      <c r="G348" s="4">
        <v>45000.0</v>
      </c>
      <c r="H348" s="4">
        <v>45000.0</v>
      </c>
      <c r="I348" s="4">
        <v>25500.0</v>
      </c>
    </row>
    <row r="349">
      <c r="A349" s="3" t="s">
        <v>146</v>
      </c>
      <c r="E349" s="3">
        <v>1.0</v>
      </c>
      <c r="F349" s="4">
        <v>45000.0</v>
      </c>
      <c r="G349" s="4">
        <v>45000.0</v>
      </c>
      <c r="H349" s="4">
        <v>45000.0</v>
      </c>
      <c r="I349" s="4">
        <v>25500.0</v>
      </c>
    </row>
    <row r="350">
      <c r="A350" s="3" t="s">
        <v>147</v>
      </c>
      <c r="B350" s="4">
        <v>15000.0</v>
      </c>
      <c r="C350" s="3" t="s">
        <v>10</v>
      </c>
      <c r="D350" s="3" t="s">
        <v>11</v>
      </c>
      <c r="E350" s="3">
        <v>1.0</v>
      </c>
      <c r="F350" s="4">
        <v>65000.0</v>
      </c>
      <c r="G350" s="4">
        <v>65000.0</v>
      </c>
      <c r="H350" s="4">
        <v>65000.0</v>
      </c>
      <c r="I350" s="4">
        <v>40000.0</v>
      </c>
    </row>
    <row r="351">
      <c r="D351" s="3" t="s">
        <v>13</v>
      </c>
      <c r="E351" s="3">
        <v>1.0</v>
      </c>
      <c r="F351" s="4">
        <v>80000.0</v>
      </c>
      <c r="G351" s="4">
        <v>80000.0</v>
      </c>
      <c r="H351" s="4">
        <v>80000.0</v>
      </c>
      <c r="I351" s="4">
        <v>55000.0</v>
      </c>
    </row>
    <row r="352">
      <c r="B352" s="4">
        <v>18000.0</v>
      </c>
      <c r="C352" s="3" t="s">
        <v>4141</v>
      </c>
      <c r="D352" s="3" t="s">
        <v>11</v>
      </c>
      <c r="E352" s="3">
        <v>1.0</v>
      </c>
      <c r="F352" s="4">
        <v>45000.0</v>
      </c>
      <c r="G352" s="4">
        <v>45000.0</v>
      </c>
      <c r="H352" s="4">
        <v>45000.0</v>
      </c>
      <c r="I352" s="4">
        <v>17000.0</v>
      </c>
    </row>
    <row r="353">
      <c r="C353" s="3" t="s">
        <v>14</v>
      </c>
      <c r="D353" s="3" t="s">
        <v>11</v>
      </c>
      <c r="E353" s="3">
        <v>2.0</v>
      </c>
      <c r="F353" s="4">
        <v>57000.0</v>
      </c>
      <c r="G353" s="4">
        <v>42000.0</v>
      </c>
      <c r="H353" s="4">
        <v>15000.0</v>
      </c>
      <c r="I353" s="4">
        <v>1000.0</v>
      </c>
    </row>
    <row r="354">
      <c r="C354" s="3" t="s">
        <v>4140</v>
      </c>
      <c r="D354" s="3" t="s">
        <v>11</v>
      </c>
      <c r="E354" s="3">
        <v>1.0</v>
      </c>
      <c r="F354" s="4">
        <v>50000.0</v>
      </c>
      <c r="G354" s="4">
        <v>50000.0</v>
      </c>
      <c r="H354" s="4">
        <v>50000.0</v>
      </c>
      <c r="I354" s="4">
        <v>22000.0</v>
      </c>
    </row>
    <row r="355">
      <c r="D355" s="3" t="s">
        <v>13</v>
      </c>
      <c r="E355" s="3">
        <v>1.0</v>
      </c>
      <c r="F355" s="4">
        <v>10000.0</v>
      </c>
      <c r="G355" s="4">
        <v>10000.0</v>
      </c>
      <c r="H355" s="4">
        <v>10000.0</v>
      </c>
      <c r="I355" s="4">
        <v>-18000.0</v>
      </c>
    </row>
    <row r="356">
      <c r="A356" s="3" t="s">
        <v>149</v>
      </c>
      <c r="B356" s="4">
        <v>5000.0</v>
      </c>
      <c r="C356" s="3" t="s">
        <v>4140</v>
      </c>
      <c r="D356" s="3" t="s">
        <v>11</v>
      </c>
      <c r="E356" s="3">
        <v>1.0</v>
      </c>
      <c r="F356" s="4">
        <v>5000.0</v>
      </c>
      <c r="G356" s="4">
        <v>5000.0</v>
      </c>
      <c r="H356" s="4">
        <v>5000.0</v>
      </c>
      <c r="I356" s="4">
        <v>-10000.0</v>
      </c>
    </row>
    <row r="357">
      <c r="D357" s="3" t="s">
        <v>13</v>
      </c>
      <c r="E357" s="3">
        <v>2.0</v>
      </c>
      <c r="F357" s="4">
        <v>8000.0</v>
      </c>
      <c r="G357" s="4">
        <v>6500.0</v>
      </c>
      <c r="H357" s="4">
        <v>1500.0</v>
      </c>
      <c r="I357" s="4">
        <v>-22000.0</v>
      </c>
    </row>
    <row r="358">
      <c r="A358" s="3" t="s">
        <v>151</v>
      </c>
      <c r="B358" s="4">
        <v>5000.0</v>
      </c>
      <c r="C358" s="3" t="s">
        <v>4141</v>
      </c>
      <c r="D358" s="3" t="s">
        <v>11</v>
      </c>
      <c r="E358" s="3">
        <v>1.0</v>
      </c>
      <c r="F358" s="4">
        <v>6000.0</v>
      </c>
      <c r="G358" s="4">
        <v>6000.0</v>
      </c>
      <c r="H358" s="4">
        <v>6000.0</v>
      </c>
      <c r="I358" s="4">
        <v>-9000.0</v>
      </c>
    </row>
    <row r="359">
      <c r="C359" s="3" t="s">
        <v>14</v>
      </c>
      <c r="D359" s="3" t="s">
        <v>11</v>
      </c>
      <c r="E359" s="3">
        <v>1.0</v>
      </c>
      <c r="F359" s="4">
        <v>30000.0</v>
      </c>
      <c r="G359" s="4">
        <v>30000.0</v>
      </c>
      <c r="H359" s="4">
        <v>30000.0</v>
      </c>
      <c r="I359" s="4">
        <v>15000.0</v>
      </c>
    </row>
    <row r="360">
      <c r="D360" s="3" t="s">
        <v>13</v>
      </c>
      <c r="E360" s="3">
        <v>1.0</v>
      </c>
      <c r="F360" s="4">
        <v>4500.0</v>
      </c>
      <c r="G360" s="4">
        <v>4500.0</v>
      </c>
      <c r="H360" s="4">
        <v>4500.0</v>
      </c>
      <c r="I360" s="4">
        <v>-10500.0</v>
      </c>
    </row>
    <row r="361">
      <c r="C361" s="3" t="s">
        <v>4140</v>
      </c>
      <c r="D361" s="3" t="s">
        <v>11</v>
      </c>
      <c r="E361" s="3">
        <v>1.0</v>
      </c>
      <c r="F361" s="4">
        <v>5000.0</v>
      </c>
      <c r="G361" s="4">
        <v>5000.0</v>
      </c>
      <c r="H361" s="4">
        <v>5000.0</v>
      </c>
      <c r="I361" s="4">
        <v>-10000.0</v>
      </c>
    </row>
    <row r="362">
      <c r="A362" s="3" t="s">
        <v>153</v>
      </c>
      <c r="B362" s="4">
        <v>5000.0</v>
      </c>
      <c r="C362" s="3" t="s">
        <v>10</v>
      </c>
      <c r="D362" s="3" t="s">
        <v>11</v>
      </c>
      <c r="E362" s="3">
        <v>1.0</v>
      </c>
      <c r="F362" s="4">
        <v>580000.0</v>
      </c>
      <c r="G362" s="4">
        <v>580000.0</v>
      </c>
      <c r="H362" s="4">
        <v>580000.0</v>
      </c>
      <c r="I362" s="4">
        <v>565000.0</v>
      </c>
    </row>
    <row r="363">
      <c r="D363" s="3" t="s">
        <v>13</v>
      </c>
      <c r="E363" s="3">
        <v>2.0</v>
      </c>
      <c r="F363" s="4">
        <v>310000.0</v>
      </c>
      <c r="G363" s="4">
        <v>250000.0</v>
      </c>
      <c r="H363" s="4">
        <v>60000.0</v>
      </c>
      <c r="I363" s="4">
        <v>280000.0</v>
      </c>
    </row>
    <row r="364">
      <c r="A364" s="3" t="s">
        <v>155</v>
      </c>
      <c r="B364" s="4">
        <v>15000.0</v>
      </c>
      <c r="C364" s="3" t="s">
        <v>10</v>
      </c>
      <c r="D364" s="3" t="s">
        <v>11</v>
      </c>
      <c r="E364" s="3">
        <v>5.0</v>
      </c>
      <c r="F364" s="4">
        <v>407000.0</v>
      </c>
      <c r="G364" s="4">
        <v>165000.0</v>
      </c>
      <c r="H364" s="4">
        <v>35000.0</v>
      </c>
      <c r="I364" s="4">
        <v>282000.0</v>
      </c>
    </row>
    <row r="365">
      <c r="D365" s="3" t="s">
        <v>13</v>
      </c>
      <c r="E365" s="3">
        <v>2.0</v>
      </c>
      <c r="F365" s="4">
        <v>190000.0</v>
      </c>
      <c r="G365" s="4">
        <v>100000.0</v>
      </c>
      <c r="H365" s="4">
        <v>90000.0</v>
      </c>
      <c r="I365" s="4">
        <v>140000.0</v>
      </c>
    </row>
    <row r="366">
      <c r="C366" s="3" t="s">
        <v>4141</v>
      </c>
      <c r="D366" s="3" t="s">
        <v>11</v>
      </c>
      <c r="E366" s="3">
        <v>4.0</v>
      </c>
      <c r="F366" s="4">
        <v>140000.0</v>
      </c>
      <c r="G366" s="4">
        <v>70000.0</v>
      </c>
      <c r="H366" s="4">
        <v>20000.0</v>
      </c>
      <c r="I366" s="4">
        <v>40000.0</v>
      </c>
    </row>
    <row r="367">
      <c r="D367" s="3" t="s">
        <v>13</v>
      </c>
      <c r="E367" s="3">
        <v>1.0</v>
      </c>
      <c r="F367" s="4">
        <v>3000.0</v>
      </c>
      <c r="G367" s="4">
        <v>3000.0</v>
      </c>
      <c r="H367" s="4">
        <v>3000.0</v>
      </c>
      <c r="I367" s="4">
        <v>-22000.0</v>
      </c>
    </row>
    <row r="368">
      <c r="C368" s="3" t="s">
        <v>14</v>
      </c>
      <c r="D368" s="3" t="s">
        <v>11</v>
      </c>
      <c r="E368" s="3">
        <v>3.0</v>
      </c>
      <c r="F368" s="4">
        <v>156000.0</v>
      </c>
      <c r="G368" s="4">
        <v>80000.0</v>
      </c>
      <c r="H368" s="4">
        <v>26000.0</v>
      </c>
      <c r="I368" s="4">
        <v>81000.0</v>
      </c>
    </row>
    <row r="369">
      <c r="D369" s="3" t="s">
        <v>13</v>
      </c>
      <c r="E369" s="3">
        <v>5.0</v>
      </c>
      <c r="F369" s="4">
        <v>97000.0</v>
      </c>
      <c r="G369" s="4">
        <v>27000.0</v>
      </c>
      <c r="H369" s="4">
        <v>10000.0</v>
      </c>
      <c r="I369" s="4">
        <v>-28000.0</v>
      </c>
    </row>
    <row r="370">
      <c r="C370" s="3" t="s">
        <v>4140</v>
      </c>
      <c r="D370" s="3" t="s">
        <v>11</v>
      </c>
      <c r="E370" s="3">
        <v>7.0</v>
      </c>
      <c r="F370" s="4">
        <v>119000.0</v>
      </c>
      <c r="G370" s="4">
        <v>36000.0</v>
      </c>
      <c r="H370" s="4">
        <v>3000.0</v>
      </c>
      <c r="I370" s="4">
        <v>-56000.0</v>
      </c>
    </row>
    <row r="371">
      <c r="D371" s="3" t="s">
        <v>13</v>
      </c>
      <c r="E371" s="3">
        <v>6.0</v>
      </c>
      <c r="F371" s="4">
        <v>33500.0</v>
      </c>
      <c r="G371" s="4">
        <v>11000.0</v>
      </c>
      <c r="H371" s="4">
        <v>1000.0</v>
      </c>
      <c r="I371" s="4">
        <v>-116500.0</v>
      </c>
    </row>
    <row r="372">
      <c r="A372" s="3" t="s">
        <v>157</v>
      </c>
      <c r="B372" s="4">
        <v>35000.0</v>
      </c>
      <c r="C372" s="3" t="s">
        <v>10</v>
      </c>
      <c r="D372" s="3" t="s">
        <v>11</v>
      </c>
      <c r="E372" s="3">
        <v>1.0</v>
      </c>
      <c r="F372" s="4">
        <v>190000.0</v>
      </c>
      <c r="G372" s="4">
        <v>190000.0</v>
      </c>
      <c r="H372" s="4">
        <v>190000.0</v>
      </c>
      <c r="I372" s="4">
        <v>145000.0</v>
      </c>
    </row>
    <row r="373">
      <c r="D373" s="3" t="s">
        <v>13</v>
      </c>
      <c r="E373" s="3">
        <v>2.0</v>
      </c>
      <c r="F373" s="4">
        <v>255000.0</v>
      </c>
      <c r="G373" s="4">
        <v>140000.0</v>
      </c>
      <c r="H373" s="4">
        <v>115000.0</v>
      </c>
      <c r="I373" s="4">
        <v>165000.0</v>
      </c>
    </row>
    <row r="374">
      <c r="C374" s="3" t="s">
        <v>4141</v>
      </c>
      <c r="D374" s="3" t="s">
        <v>13</v>
      </c>
      <c r="E374" s="3">
        <v>1.0</v>
      </c>
      <c r="F374" s="4">
        <v>15000.0</v>
      </c>
      <c r="G374" s="4">
        <v>15000.0</v>
      </c>
      <c r="H374" s="4">
        <v>15000.0</v>
      </c>
      <c r="I374" s="4">
        <v>-30000.0</v>
      </c>
    </row>
    <row r="375">
      <c r="C375" s="3" t="s">
        <v>14</v>
      </c>
      <c r="D375" s="3" t="s">
        <v>11</v>
      </c>
      <c r="E375" s="3">
        <v>1.0</v>
      </c>
      <c r="F375" s="4">
        <v>70000.0</v>
      </c>
      <c r="G375" s="4">
        <v>70000.0</v>
      </c>
      <c r="H375" s="4">
        <v>70000.0</v>
      </c>
      <c r="I375" s="4">
        <v>25000.0</v>
      </c>
    </row>
    <row r="376">
      <c r="D376" s="3" t="s">
        <v>13</v>
      </c>
      <c r="E376" s="3">
        <v>2.0</v>
      </c>
      <c r="F376" s="4">
        <v>98000.0</v>
      </c>
      <c r="G376" s="4">
        <v>68000.0</v>
      </c>
      <c r="H376" s="4">
        <v>30000.0</v>
      </c>
      <c r="I376" s="4">
        <v>8000.0</v>
      </c>
    </row>
    <row r="377">
      <c r="C377" s="3" t="s">
        <v>4140</v>
      </c>
      <c r="D377" s="3" t="s">
        <v>11</v>
      </c>
      <c r="E377" s="3">
        <v>2.0</v>
      </c>
      <c r="F377" s="4">
        <v>57000.0</v>
      </c>
      <c r="G377" s="4">
        <v>36000.0</v>
      </c>
      <c r="H377" s="4">
        <v>21000.0</v>
      </c>
      <c r="I377" s="4">
        <v>-33000.0</v>
      </c>
    </row>
    <row r="378">
      <c r="D378" s="3" t="s">
        <v>13</v>
      </c>
      <c r="E378" s="3">
        <v>1.0</v>
      </c>
      <c r="F378" s="4">
        <v>55000.0</v>
      </c>
      <c r="G378" s="4">
        <v>55000.0</v>
      </c>
      <c r="H378" s="4">
        <v>55000.0</v>
      </c>
      <c r="I378" s="4">
        <v>10000.0</v>
      </c>
    </row>
    <row r="379">
      <c r="A379" s="3" t="s">
        <v>159</v>
      </c>
      <c r="B379" s="4">
        <v>5000.0</v>
      </c>
      <c r="C379" s="3" t="s">
        <v>14</v>
      </c>
      <c r="D379" s="3" t="s">
        <v>11</v>
      </c>
      <c r="E379" s="3">
        <v>1.0</v>
      </c>
      <c r="F379" s="4">
        <v>2000.0</v>
      </c>
      <c r="G379" s="4">
        <v>2000.0</v>
      </c>
      <c r="H379" s="4">
        <v>2000.0</v>
      </c>
      <c r="I379" s="4">
        <v>-13000.0</v>
      </c>
    </row>
    <row r="380">
      <c r="C380" s="3" t="s">
        <v>4140</v>
      </c>
      <c r="D380" s="3" t="s">
        <v>11</v>
      </c>
      <c r="E380" s="3">
        <v>3.0</v>
      </c>
      <c r="F380" s="4">
        <v>17000.0</v>
      </c>
      <c r="G380" s="4">
        <v>15000.0</v>
      </c>
      <c r="H380" s="4">
        <v>1000.0</v>
      </c>
      <c r="I380" s="4">
        <v>-28000.0</v>
      </c>
    </row>
    <row r="381">
      <c r="D381" s="3" t="s">
        <v>13</v>
      </c>
      <c r="E381" s="3">
        <v>1.0</v>
      </c>
      <c r="F381" s="4">
        <v>1500.0</v>
      </c>
      <c r="G381" s="4">
        <v>1500.0</v>
      </c>
      <c r="H381" s="4">
        <v>1500.0</v>
      </c>
      <c r="I381" s="4">
        <v>-13500.0</v>
      </c>
    </row>
    <row r="382">
      <c r="A382" s="3" t="s">
        <v>161</v>
      </c>
      <c r="B382" s="4">
        <v>125000.0</v>
      </c>
      <c r="C382" s="3" t="s">
        <v>10</v>
      </c>
      <c r="D382" s="3" t="s">
        <v>11</v>
      </c>
      <c r="E382" s="3">
        <v>4.0</v>
      </c>
      <c r="F382" s="4">
        <v>1132000.0</v>
      </c>
      <c r="G382" s="4">
        <v>750000.0</v>
      </c>
      <c r="H382" s="4">
        <v>32000.0</v>
      </c>
      <c r="I382" s="4">
        <v>592000.0</v>
      </c>
    </row>
    <row r="383">
      <c r="D383" s="3" t="s">
        <v>13</v>
      </c>
      <c r="E383" s="3">
        <v>9.0</v>
      </c>
      <c r="F383" s="4">
        <v>1529000.0</v>
      </c>
      <c r="G383" s="4">
        <v>550000.0</v>
      </c>
      <c r="H383" s="4">
        <v>44000.0</v>
      </c>
      <c r="I383" s="4">
        <v>314000.0</v>
      </c>
    </row>
    <row r="384">
      <c r="C384" s="3" t="s">
        <v>14</v>
      </c>
      <c r="D384" s="3" t="s">
        <v>11</v>
      </c>
      <c r="E384" s="3">
        <v>1.0</v>
      </c>
      <c r="F384" s="4">
        <v>68000.0</v>
      </c>
      <c r="G384" s="4">
        <v>68000.0</v>
      </c>
      <c r="H384" s="4">
        <v>68000.0</v>
      </c>
      <c r="I384" s="4">
        <v>-67000.0</v>
      </c>
    </row>
    <row r="385">
      <c r="A385" s="3" t="s">
        <v>163</v>
      </c>
      <c r="B385" s="4">
        <v>10200.0</v>
      </c>
      <c r="C385" s="3" t="s">
        <v>10</v>
      </c>
      <c r="D385" s="3" t="s">
        <v>13</v>
      </c>
      <c r="E385" s="3">
        <v>1.0</v>
      </c>
      <c r="F385" s="4">
        <v>175000.0</v>
      </c>
      <c r="G385" s="4">
        <v>175000.0</v>
      </c>
      <c r="H385" s="4">
        <v>175000.0</v>
      </c>
      <c r="I385" s="4">
        <v>154800.0</v>
      </c>
    </row>
    <row r="386">
      <c r="C386" s="3" t="s">
        <v>4141</v>
      </c>
      <c r="D386" s="3" t="s">
        <v>13</v>
      </c>
      <c r="E386" s="3">
        <v>1.0</v>
      </c>
      <c r="F386" s="4">
        <v>10000.0</v>
      </c>
      <c r="G386" s="4">
        <v>10000.0</v>
      </c>
      <c r="H386" s="4">
        <v>10000.0</v>
      </c>
      <c r="I386" s="4">
        <v>-10200.0</v>
      </c>
    </row>
    <row r="387">
      <c r="C387" s="3" t="s">
        <v>14</v>
      </c>
      <c r="D387" s="3" t="s">
        <v>11</v>
      </c>
      <c r="E387" s="3">
        <v>2.0</v>
      </c>
      <c r="F387" s="4">
        <v>54000.0</v>
      </c>
      <c r="G387" s="4">
        <v>45000.0</v>
      </c>
      <c r="H387" s="4">
        <v>9000.0</v>
      </c>
      <c r="I387" s="4">
        <v>13600.0</v>
      </c>
    </row>
    <row r="388">
      <c r="D388" s="3" t="s">
        <v>13</v>
      </c>
      <c r="E388" s="3">
        <v>1.0</v>
      </c>
      <c r="F388" s="4">
        <v>26000.0</v>
      </c>
      <c r="G388" s="4">
        <v>26000.0</v>
      </c>
      <c r="H388" s="4">
        <v>26000.0</v>
      </c>
      <c r="I388" s="4">
        <v>5800.0</v>
      </c>
    </row>
    <row r="389">
      <c r="C389" s="3" t="s">
        <v>4140</v>
      </c>
      <c r="D389" s="3" t="s">
        <v>11</v>
      </c>
      <c r="E389" s="3">
        <v>3.0</v>
      </c>
      <c r="F389" s="4">
        <v>42000.0</v>
      </c>
      <c r="G389" s="4">
        <v>25000.0</v>
      </c>
      <c r="H389" s="4">
        <v>8000.0</v>
      </c>
      <c r="I389" s="4">
        <v>-18600.0</v>
      </c>
    </row>
    <row r="390">
      <c r="D390" s="3" t="s">
        <v>13</v>
      </c>
      <c r="E390" s="3">
        <v>1.0</v>
      </c>
      <c r="F390" s="4">
        <v>22000.0</v>
      </c>
      <c r="G390" s="4">
        <v>22000.0</v>
      </c>
      <c r="H390" s="4">
        <v>22000.0</v>
      </c>
      <c r="I390" s="4">
        <v>1800.0</v>
      </c>
    </row>
    <row r="391">
      <c r="A391" s="3" t="s">
        <v>165</v>
      </c>
      <c r="B391" s="4">
        <v>12500.0</v>
      </c>
      <c r="C391" s="3" t="s">
        <v>10</v>
      </c>
      <c r="D391" s="3" t="s">
        <v>11</v>
      </c>
      <c r="E391" s="3">
        <v>2.0</v>
      </c>
      <c r="F391" s="4">
        <v>250000.0</v>
      </c>
      <c r="G391" s="4">
        <v>150000.0</v>
      </c>
      <c r="H391" s="4">
        <v>100000.0</v>
      </c>
      <c r="I391" s="4">
        <v>205000.0</v>
      </c>
    </row>
    <row r="392">
      <c r="D392" s="3" t="s">
        <v>13</v>
      </c>
      <c r="E392" s="3">
        <v>6.0</v>
      </c>
      <c r="F392" s="4">
        <v>473000.0</v>
      </c>
      <c r="G392" s="4">
        <v>135000.0</v>
      </c>
      <c r="H392" s="4">
        <v>28000.0</v>
      </c>
      <c r="I392" s="4">
        <v>338000.0</v>
      </c>
    </row>
    <row r="393">
      <c r="C393" s="3" t="s">
        <v>4143</v>
      </c>
      <c r="D393" s="3" t="s">
        <v>13</v>
      </c>
      <c r="E393" s="3">
        <v>1.0</v>
      </c>
      <c r="F393" s="5">
        <v>14000.0</v>
      </c>
      <c r="G393" s="5">
        <v>14000.0</v>
      </c>
      <c r="H393" s="5">
        <v>14000.0</v>
      </c>
      <c r="I393" s="4">
        <v>-8500.0</v>
      </c>
    </row>
    <row r="394">
      <c r="C394" s="3" t="s">
        <v>14</v>
      </c>
      <c r="D394" s="3" t="s">
        <v>11</v>
      </c>
      <c r="E394" s="3">
        <v>6.0</v>
      </c>
      <c r="F394" s="4">
        <v>144000.0</v>
      </c>
      <c r="G394" s="4">
        <v>38000.0</v>
      </c>
      <c r="H394" s="4">
        <v>15000.0</v>
      </c>
      <c r="I394" s="4">
        <v>9000.0</v>
      </c>
    </row>
    <row r="395">
      <c r="D395" s="3" t="s">
        <v>13</v>
      </c>
      <c r="E395" s="3">
        <v>2.0</v>
      </c>
      <c r="F395" s="4">
        <v>48000.0</v>
      </c>
      <c r="G395" s="4">
        <v>30000.0</v>
      </c>
      <c r="H395" s="4">
        <v>18000.0</v>
      </c>
      <c r="I395" s="4">
        <v>3000.0</v>
      </c>
    </row>
    <row r="396">
      <c r="C396" s="3" t="s">
        <v>4140</v>
      </c>
      <c r="D396" s="3" t="s">
        <v>11</v>
      </c>
      <c r="E396" s="3">
        <v>5.0</v>
      </c>
      <c r="F396" s="4">
        <v>147500.0</v>
      </c>
      <c r="G396" s="4">
        <v>52000.0</v>
      </c>
      <c r="H396" s="4">
        <v>1500.0</v>
      </c>
      <c r="I396" s="4">
        <v>35000.0</v>
      </c>
    </row>
    <row r="397">
      <c r="D397" s="3" t="s">
        <v>13</v>
      </c>
      <c r="E397" s="3">
        <v>4.0</v>
      </c>
      <c r="F397" s="4">
        <v>167000.0</v>
      </c>
      <c r="G397" s="4">
        <v>80000.0</v>
      </c>
      <c r="H397" s="4">
        <v>24000.0</v>
      </c>
      <c r="I397" s="4">
        <v>77000.0</v>
      </c>
    </row>
    <row r="398">
      <c r="A398" s="3" t="s">
        <v>167</v>
      </c>
      <c r="B398" s="4">
        <v>10000.0</v>
      </c>
      <c r="C398" s="3" t="s">
        <v>4141</v>
      </c>
      <c r="D398" s="3" t="s">
        <v>11</v>
      </c>
      <c r="E398" s="3">
        <v>2.0</v>
      </c>
      <c r="F398" s="4">
        <v>7000.0</v>
      </c>
      <c r="G398" s="4">
        <v>4000.0</v>
      </c>
      <c r="H398" s="4">
        <v>3000.0</v>
      </c>
      <c r="I398" s="4">
        <v>-33000.0</v>
      </c>
    </row>
    <row r="399">
      <c r="D399" s="3" t="s">
        <v>13</v>
      </c>
      <c r="E399" s="3">
        <v>2.0</v>
      </c>
      <c r="F399" s="4">
        <v>29000.0</v>
      </c>
      <c r="G399" s="4">
        <v>15000.0</v>
      </c>
      <c r="H399" s="4">
        <v>14000.0</v>
      </c>
      <c r="I399" s="4">
        <v>-11000.0</v>
      </c>
    </row>
    <row r="400">
      <c r="C400" s="3" t="s">
        <v>14</v>
      </c>
      <c r="D400" s="3" t="s">
        <v>11</v>
      </c>
      <c r="E400" s="3">
        <v>1.0</v>
      </c>
      <c r="F400" s="4">
        <v>19000.0</v>
      </c>
      <c r="G400" s="4">
        <v>19000.0</v>
      </c>
      <c r="H400" s="4">
        <v>19000.0</v>
      </c>
      <c r="I400" s="4">
        <v>-1000.0</v>
      </c>
    </row>
    <row r="401">
      <c r="D401" s="3" t="s">
        <v>13</v>
      </c>
      <c r="E401" s="3">
        <v>1.0</v>
      </c>
      <c r="F401" s="4">
        <v>30000.0</v>
      </c>
      <c r="G401" s="4">
        <v>30000.0</v>
      </c>
      <c r="H401" s="4">
        <v>30000.0</v>
      </c>
      <c r="I401" s="4">
        <v>10000.0</v>
      </c>
    </row>
    <row r="402">
      <c r="C402" s="3" t="s">
        <v>4140</v>
      </c>
      <c r="D402" s="3" t="s">
        <v>11</v>
      </c>
      <c r="E402" s="3">
        <v>3.0</v>
      </c>
      <c r="F402" s="4">
        <v>4500.0</v>
      </c>
      <c r="G402" s="4">
        <v>2500.0</v>
      </c>
      <c r="H402" s="4">
        <v>1000.0</v>
      </c>
      <c r="I402" s="4">
        <v>-55500.0</v>
      </c>
    </row>
    <row r="403">
      <c r="D403" s="3" t="s">
        <v>13</v>
      </c>
      <c r="E403" s="3">
        <v>1.0</v>
      </c>
      <c r="F403" s="4">
        <v>7500.0</v>
      </c>
      <c r="G403" s="4">
        <v>7500.0</v>
      </c>
      <c r="H403" s="4">
        <v>7500.0</v>
      </c>
      <c r="I403" s="4">
        <v>-12500.0</v>
      </c>
    </row>
    <row r="404">
      <c r="A404" s="3" t="s">
        <v>169</v>
      </c>
      <c r="B404" s="4">
        <v>10000.0</v>
      </c>
      <c r="C404" s="3" t="s">
        <v>4141</v>
      </c>
      <c r="D404" s="3" t="s">
        <v>13</v>
      </c>
      <c r="E404" s="3">
        <v>2.0</v>
      </c>
      <c r="F404" s="4">
        <v>41000.0</v>
      </c>
      <c r="G404" s="4">
        <v>26000.0</v>
      </c>
      <c r="H404" s="4">
        <v>15000.0</v>
      </c>
      <c r="I404" s="4">
        <v>1000.0</v>
      </c>
    </row>
    <row r="405">
      <c r="C405" s="3" t="s">
        <v>14</v>
      </c>
      <c r="D405" s="3" t="s">
        <v>11</v>
      </c>
      <c r="E405" s="3">
        <v>3.0</v>
      </c>
      <c r="F405" s="4">
        <v>60000.0</v>
      </c>
      <c r="G405" s="4">
        <v>30000.0</v>
      </c>
      <c r="H405" s="4">
        <v>8000.0</v>
      </c>
      <c r="I405" s="4">
        <v>0.0</v>
      </c>
    </row>
    <row r="406">
      <c r="D406" s="3" t="s">
        <v>13</v>
      </c>
      <c r="E406" s="3">
        <v>2.0</v>
      </c>
      <c r="F406" s="4">
        <v>58000.0</v>
      </c>
      <c r="G406" s="4">
        <v>50000.0</v>
      </c>
      <c r="H406" s="4">
        <v>8000.0</v>
      </c>
      <c r="I406" s="4">
        <v>18000.0</v>
      </c>
    </row>
    <row r="407">
      <c r="C407" s="3" t="s">
        <v>4140</v>
      </c>
      <c r="D407" s="3" t="s">
        <v>11</v>
      </c>
      <c r="E407" s="3">
        <v>2.0</v>
      </c>
      <c r="F407" s="4">
        <v>22500.0</v>
      </c>
      <c r="G407" s="4">
        <v>14000.0</v>
      </c>
      <c r="H407" s="4">
        <v>8500.0</v>
      </c>
      <c r="I407" s="4">
        <v>-17500.0</v>
      </c>
    </row>
    <row r="408">
      <c r="D408" s="3" t="s">
        <v>13</v>
      </c>
      <c r="E408" s="3">
        <v>2.0</v>
      </c>
      <c r="F408" s="4">
        <v>22200.0</v>
      </c>
      <c r="G408" s="4">
        <v>21000.0</v>
      </c>
      <c r="H408" s="4">
        <v>1200.0</v>
      </c>
      <c r="I408" s="4">
        <v>-17800.0</v>
      </c>
    </row>
    <row r="409">
      <c r="A409" s="3" t="s">
        <v>171</v>
      </c>
      <c r="B409" s="4">
        <v>12000.0</v>
      </c>
      <c r="C409" s="3" t="s">
        <v>14</v>
      </c>
      <c r="D409" s="3" t="s">
        <v>11</v>
      </c>
      <c r="E409" s="3">
        <v>1.0</v>
      </c>
      <c r="F409" s="4">
        <v>20000.0</v>
      </c>
      <c r="G409" s="4">
        <v>20000.0</v>
      </c>
      <c r="H409" s="4">
        <v>20000.0</v>
      </c>
      <c r="I409" s="4">
        <v>-2000.0</v>
      </c>
    </row>
    <row r="410">
      <c r="D410" s="3" t="s">
        <v>13</v>
      </c>
      <c r="E410" s="3">
        <v>1.0</v>
      </c>
      <c r="F410" s="4">
        <v>6000.0</v>
      </c>
      <c r="G410" s="4">
        <v>6000.0</v>
      </c>
      <c r="H410" s="4">
        <v>6000.0</v>
      </c>
      <c r="I410" s="4">
        <v>-16000.0</v>
      </c>
    </row>
    <row r="411">
      <c r="A411" s="3" t="s">
        <v>173</v>
      </c>
      <c r="B411" s="4">
        <v>50000.0</v>
      </c>
      <c r="C411" s="3" t="s">
        <v>10</v>
      </c>
      <c r="D411" s="3" t="s">
        <v>11</v>
      </c>
      <c r="E411" s="3">
        <v>9.0</v>
      </c>
      <c r="F411" s="4">
        <v>1379000.0</v>
      </c>
      <c r="G411" s="4">
        <v>450000.0</v>
      </c>
      <c r="H411" s="4">
        <v>15000.0</v>
      </c>
      <c r="I411" s="4">
        <v>839000.0</v>
      </c>
    </row>
    <row r="412">
      <c r="D412" s="3" t="s">
        <v>13</v>
      </c>
      <c r="E412" s="3">
        <v>11.0</v>
      </c>
      <c r="F412" s="4">
        <v>1306000.0</v>
      </c>
      <c r="G412" s="4">
        <v>260000.0</v>
      </c>
      <c r="H412" s="4">
        <v>36000.0</v>
      </c>
      <c r="I412" s="4">
        <v>646000.0</v>
      </c>
    </row>
    <row r="413">
      <c r="C413" s="3" t="s">
        <v>4141</v>
      </c>
      <c r="D413" s="3" t="s">
        <v>11</v>
      </c>
      <c r="E413" s="3">
        <v>1.0</v>
      </c>
      <c r="F413" s="4">
        <v>65000.0</v>
      </c>
      <c r="G413" s="4">
        <v>65000.0</v>
      </c>
      <c r="H413" s="4">
        <v>65000.0</v>
      </c>
      <c r="I413" s="4">
        <v>5000.0</v>
      </c>
    </row>
    <row r="414">
      <c r="D414" s="3" t="s">
        <v>13</v>
      </c>
      <c r="E414" s="3">
        <v>1.0</v>
      </c>
      <c r="F414" s="4">
        <v>15000.0</v>
      </c>
      <c r="G414" s="4">
        <v>15000.0</v>
      </c>
      <c r="H414" s="4">
        <v>15000.0</v>
      </c>
      <c r="I414" s="4">
        <v>-45000.0</v>
      </c>
    </row>
    <row r="415">
      <c r="C415" s="3" t="s">
        <v>14</v>
      </c>
      <c r="D415" s="3" t="s">
        <v>11</v>
      </c>
      <c r="E415" s="3">
        <v>4.0</v>
      </c>
      <c r="F415" s="4">
        <v>173000.0</v>
      </c>
      <c r="G415" s="4">
        <v>60000.0</v>
      </c>
      <c r="H415" s="4">
        <v>15000.0</v>
      </c>
      <c r="I415" s="4">
        <v>-67000.0</v>
      </c>
    </row>
    <row r="416">
      <c r="D416" s="3" t="s">
        <v>13</v>
      </c>
      <c r="E416" s="3">
        <v>3.0</v>
      </c>
      <c r="F416" s="4">
        <v>206000.0</v>
      </c>
      <c r="G416" s="4">
        <v>180000.0</v>
      </c>
      <c r="H416" s="4">
        <v>10000.0</v>
      </c>
      <c r="I416" s="4">
        <v>26000.0</v>
      </c>
    </row>
    <row r="417">
      <c r="C417" s="3" t="s">
        <v>4140</v>
      </c>
      <c r="D417" s="3" t="s">
        <v>11</v>
      </c>
      <c r="E417" s="3">
        <v>2.0</v>
      </c>
      <c r="F417" s="4">
        <v>87000.0</v>
      </c>
      <c r="G417" s="4">
        <v>52000.0</v>
      </c>
      <c r="H417" s="4">
        <v>35000.0</v>
      </c>
      <c r="I417" s="4">
        <v>-33000.0</v>
      </c>
    </row>
    <row r="418">
      <c r="D418" s="3" t="s">
        <v>13</v>
      </c>
      <c r="E418" s="3">
        <v>2.0</v>
      </c>
      <c r="F418" s="4">
        <v>56000.0</v>
      </c>
      <c r="G418" s="4">
        <v>30000.0</v>
      </c>
      <c r="H418" s="4">
        <v>26000.0</v>
      </c>
      <c r="I418" s="4">
        <v>-64000.0</v>
      </c>
    </row>
    <row r="419">
      <c r="A419" s="3" t="s">
        <v>175</v>
      </c>
      <c r="B419" s="4">
        <v>50000.0</v>
      </c>
      <c r="C419" s="3" t="s">
        <v>10</v>
      </c>
      <c r="D419" s="3" t="s">
        <v>11</v>
      </c>
      <c r="E419" s="3">
        <v>2.0</v>
      </c>
      <c r="F419" s="4">
        <v>280000.0</v>
      </c>
      <c r="G419" s="4">
        <v>260000.0</v>
      </c>
      <c r="H419" s="4">
        <v>20000.0</v>
      </c>
      <c r="I419" s="4">
        <v>160000.0</v>
      </c>
    </row>
    <row r="420">
      <c r="A420" s="3" t="s">
        <v>177</v>
      </c>
      <c r="B420" s="4">
        <v>50000.0</v>
      </c>
      <c r="C420" s="3" t="s">
        <v>10</v>
      </c>
      <c r="D420" s="3" t="s">
        <v>11</v>
      </c>
      <c r="E420" s="3">
        <v>2.0</v>
      </c>
      <c r="F420" s="4">
        <v>255000.0</v>
      </c>
      <c r="G420" s="4">
        <v>180000.0</v>
      </c>
      <c r="H420" s="4">
        <v>75000.0</v>
      </c>
      <c r="I420" s="4">
        <v>135000.0</v>
      </c>
    </row>
    <row r="421">
      <c r="C421" s="3" t="s">
        <v>4141</v>
      </c>
      <c r="D421" s="3" t="s">
        <v>11</v>
      </c>
      <c r="E421" s="3">
        <v>1.0</v>
      </c>
      <c r="F421" s="4">
        <v>38000.0</v>
      </c>
      <c r="G421" s="4">
        <v>38000.0</v>
      </c>
      <c r="H421" s="4">
        <v>38000.0</v>
      </c>
      <c r="I421" s="4">
        <v>-22000.0</v>
      </c>
    </row>
    <row r="422">
      <c r="C422" s="3" t="s">
        <v>4140</v>
      </c>
      <c r="D422" s="3" t="s">
        <v>11</v>
      </c>
      <c r="E422" s="3">
        <v>2.0</v>
      </c>
      <c r="F422" s="4">
        <v>63000.0</v>
      </c>
      <c r="G422" s="4">
        <v>38000.0</v>
      </c>
      <c r="H422" s="4">
        <v>25000.0</v>
      </c>
      <c r="I422" s="4">
        <v>-57000.0</v>
      </c>
    </row>
    <row r="423">
      <c r="D423" s="3" t="s">
        <v>13</v>
      </c>
      <c r="E423" s="3">
        <v>2.0</v>
      </c>
      <c r="F423" s="4">
        <v>32000.0</v>
      </c>
      <c r="G423" s="4">
        <v>28000.0</v>
      </c>
      <c r="H423" s="4">
        <v>4000.0</v>
      </c>
      <c r="I423" s="4">
        <v>-88000.0</v>
      </c>
    </row>
    <row r="424">
      <c r="A424" s="3" t="s">
        <v>179</v>
      </c>
      <c r="B424" s="4">
        <v>6000.0</v>
      </c>
      <c r="C424" s="3" t="s">
        <v>4141</v>
      </c>
      <c r="D424" s="3" t="s">
        <v>11</v>
      </c>
      <c r="E424" s="3">
        <v>1.0</v>
      </c>
      <c r="F424" s="4">
        <v>9000.0</v>
      </c>
      <c r="G424" s="4">
        <v>9000.0</v>
      </c>
      <c r="H424" s="4">
        <v>9000.0</v>
      </c>
      <c r="I424" s="4">
        <v>-7000.0</v>
      </c>
    </row>
    <row r="425">
      <c r="D425" s="3" t="s">
        <v>13</v>
      </c>
      <c r="E425" s="3">
        <v>2.0</v>
      </c>
      <c r="F425" s="4">
        <v>17000.0</v>
      </c>
      <c r="G425" s="4">
        <v>13000.0</v>
      </c>
      <c r="H425" s="4">
        <v>4000.0</v>
      </c>
      <c r="I425" s="4">
        <v>-15000.0</v>
      </c>
    </row>
    <row r="426">
      <c r="C426" s="3" t="s">
        <v>14</v>
      </c>
      <c r="D426" s="3" t="s">
        <v>11</v>
      </c>
      <c r="E426" s="3">
        <v>1.0</v>
      </c>
      <c r="F426" s="4">
        <v>32000.0</v>
      </c>
      <c r="G426" s="4">
        <v>32000.0</v>
      </c>
      <c r="H426" s="4">
        <v>32000.0</v>
      </c>
      <c r="I426" s="4">
        <v>16000.0</v>
      </c>
    </row>
    <row r="427">
      <c r="C427" s="3" t="s">
        <v>4140</v>
      </c>
      <c r="D427" s="3" t="s">
        <v>11</v>
      </c>
      <c r="E427" s="3">
        <v>7.0</v>
      </c>
      <c r="F427" s="4">
        <v>179000.0</v>
      </c>
      <c r="G427" s="4">
        <v>40000.0</v>
      </c>
      <c r="H427" s="4">
        <v>9000.0</v>
      </c>
      <c r="I427" s="4">
        <v>67000.0</v>
      </c>
    </row>
    <row r="428">
      <c r="D428" s="3" t="s">
        <v>13</v>
      </c>
      <c r="E428" s="3">
        <v>7.0</v>
      </c>
      <c r="F428" s="4">
        <v>40500.0</v>
      </c>
      <c r="G428" s="4">
        <v>11500.0</v>
      </c>
      <c r="H428" s="4">
        <v>2500.0</v>
      </c>
      <c r="I428" s="4">
        <v>-71500.0</v>
      </c>
    </row>
    <row r="429">
      <c r="A429" s="3" t="s">
        <v>181</v>
      </c>
      <c r="B429" s="4">
        <v>75000.0</v>
      </c>
      <c r="C429" s="3" t="s">
        <v>10</v>
      </c>
      <c r="D429" s="3" t="s">
        <v>11</v>
      </c>
      <c r="E429" s="3">
        <v>7.0</v>
      </c>
      <c r="F429" s="4">
        <v>1262000.0</v>
      </c>
      <c r="G429" s="4">
        <v>450000.0</v>
      </c>
      <c r="H429" s="4">
        <v>20000.0</v>
      </c>
      <c r="I429" s="4">
        <v>667000.0</v>
      </c>
    </row>
    <row r="430">
      <c r="D430" s="3" t="s">
        <v>13</v>
      </c>
      <c r="E430" s="3">
        <v>4.0</v>
      </c>
      <c r="F430" s="4">
        <v>579000.0</v>
      </c>
      <c r="G430" s="4">
        <v>280000.0</v>
      </c>
      <c r="H430" s="4">
        <v>24000.0</v>
      </c>
      <c r="I430" s="4">
        <v>239000.0</v>
      </c>
    </row>
    <row r="431">
      <c r="C431" s="3" t="s">
        <v>4141</v>
      </c>
      <c r="D431" s="3" t="s">
        <v>11</v>
      </c>
      <c r="E431" s="3">
        <v>1.0</v>
      </c>
      <c r="F431" s="4">
        <v>45000.0</v>
      </c>
      <c r="G431" s="4">
        <v>45000.0</v>
      </c>
      <c r="H431" s="4">
        <v>45000.0</v>
      </c>
      <c r="I431" s="4">
        <v>-40000.0</v>
      </c>
    </row>
    <row r="432">
      <c r="C432" s="3" t="s">
        <v>14</v>
      </c>
      <c r="D432" s="3" t="s">
        <v>11</v>
      </c>
      <c r="E432" s="3">
        <v>1.0</v>
      </c>
      <c r="F432" s="4">
        <v>48000.0</v>
      </c>
      <c r="G432" s="4">
        <v>48000.0</v>
      </c>
      <c r="H432" s="4">
        <v>48000.0</v>
      </c>
      <c r="I432" s="4">
        <v>-37000.0</v>
      </c>
    </row>
    <row r="433">
      <c r="D433" s="3" t="s">
        <v>13</v>
      </c>
      <c r="E433" s="3">
        <v>1.0</v>
      </c>
      <c r="F433" s="4">
        <v>50000.0</v>
      </c>
      <c r="G433" s="4">
        <v>50000.0</v>
      </c>
      <c r="H433" s="4">
        <v>50000.0</v>
      </c>
      <c r="I433" s="4">
        <v>-35000.0</v>
      </c>
    </row>
    <row r="434">
      <c r="C434" s="3" t="s">
        <v>4140</v>
      </c>
      <c r="D434" s="3" t="s">
        <v>11</v>
      </c>
      <c r="E434" s="3">
        <v>1.0</v>
      </c>
      <c r="F434" s="4">
        <v>36000.0</v>
      </c>
      <c r="G434" s="4">
        <v>36000.0</v>
      </c>
      <c r="H434" s="4">
        <v>36000.0</v>
      </c>
      <c r="I434" s="4">
        <v>-49000.0</v>
      </c>
    </row>
    <row r="435">
      <c r="A435" s="3" t="s">
        <v>183</v>
      </c>
      <c r="B435" s="4">
        <v>75000.0</v>
      </c>
      <c r="C435" s="3" t="s">
        <v>10</v>
      </c>
      <c r="D435" s="3" t="s">
        <v>13</v>
      </c>
      <c r="E435" s="3">
        <v>1.0</v>
      </c>
      <c r="F435" s="4">
        <v>160000.0</v>
      </c>
      <c r="G435" s="4">
        <v>160000.0</v>
      </c>
      <c r="H435" s="4">
        <v>160000.0</v>
      </c>
      <c r="I435" s="4">
        <v>75000.0</v>
      </c>
    </row>
    <row r="436">
      <c r="A436" s="3" t="s">
        <v>185</v>
      </c>
      <c r="B436" s="4">
        <v>100000.0</v>
      </c>
      <c r="C436" s="3" t="s">
        <v>10</v>
      </c>
      <c r="D436" s="3" t="s">
        <v>11</v>
      </c>
      <c r="E436" s="3">
        <v>2.0</v>
      </c>
      <c r="F436" s="4">
        <v>590000.0</v>
      </c>
      <c r="G436" s="4">
        <v>500000.0</v>
      </c>
      <c r="H436" s="4">
        <v>90000.0</v>
      </c>
      <c r="I436" s="4">
        <v>370000.0</v>
      </c>
    </row>
    <row r="437">
      <c r="D437" s="3" t="s">
        <v>13</v>
      </c>
      <c r="E437" s="3">
        <v>3.0</v>
      </c>
      <c r="F437" s="4">
        <v>1340000.0</v>
      </c>
      <c r="G437" s="4">
        <v>640000.0</v>
      </c>
      <c r="H437" s="4">
        <v>100000.0</v>
      </c>
      <c r="I437" s="4">
        <v>1010000.0</v>
      </c>
    </row>
    <row r="438">
      <c r="C438" s="3" t="s">
        <v>4143</v>
      </c>
      <c r="D438" s="3" t="s">
        <v>13</v>
      </c>
      <c r="E438" s="3">
        <v>1.0</v>
      </c>
      <c r="F438" s="5">
        <v>60000.0</v>
      </c>
      <c r="G438" s="5">
        <v>60000.0</v>
      </c>
      <c r="H438" s="5">
        <v>60000.0</v>
      </c>
      <c r="I438" s="4">
        <v>-50000.0</v>
      </c>
    </row>
    <row r="439">
      <c r="A439" s="3" t="s">
        <v>187</v>
      </c>
      <c r="B439" s="4">
        <v>150000.0</v>
      </c>
      <c r="C439" s="3" t="s">
        <v>10</v>
      </c>
      <c r="D439" s="3" t="s">
        <v>11</v>
      </c>
      <c r="E439" s="3">
        <v>8.0</v>
      </c>
      <c r="F439" s="4">
        <v>1000000.0</v>
      </c>
      <c r="G439" s="4">
        <v>200000.0</v>
      </c>
      <c r="H439" s="4">
        <v>65000.0</v>
      </c>
      <c r="I439" s="4">
        <v>-280000.0</v>
      </c>
    </row>
    <row r="440">
      <c r="D440" s="3" t="s">
        <v>13</v>
      </c>
      <c r="E440" s="3">
        <v>8.0</v>
      </c>
      <c r="F440" s="4">
        <v>1780000.0</v>
      </c>
      <c r="G440" s="4">
        <v>360000.0</v>
      </c>
      <c r="H440" s="4">
        <v>35000.0</v>
      </c>
      <c r="I440" s="4">
        <v>500000.0</v>
      </c>
    </row>
    <row r="441">
      <c r="C441" s="3" t="s">
        <v>4140</v>
      </c>
      <c r="D441" s="3" t="s">
        <v>11</v>
      </c>
      <c r="E441" s="3">
        <v>2.0</v>
      </c>
      <c r="F441" s="4">
        <v>40000.0</v>
      </c>
      <c r="G441" s="4">
        <v>30000.0</v>
      </c>
      <c r="H441" s="4">
        <v>10000.0</v>
      </c>
      <c r="I441" s="4">
        <v>-280000.0</v>
      </c>
    </row>
    <row r="442">
      <c r="D442" s="3" t="s">
        <v>13</v>
      </c>
      <c r="E442" s="3">
        <v>1.0</v>
      </c>
      <c r="F442" s="4">
        <v>22000.0</v>
      </c>
      <c r="G442" s="4">
        <v>22000.0</v>
      </c>
      <c r="H442" s="4">
        <v>22000.0</v>
      </c>
      <c r="I442" s="4">
        <v>-138000.0</v>
      </c>
    </row>
    <row r="443">
      <c r="A443" s="3" t="s">
        <v>189</v>
      </c>
      <c r="B443" s="4">
        <v>18000.0</v>
      </c>
      <c r="C443" s="3" t="s">
        <v>10</v>
      </c>
      <c r="D443" s="3" t="s">
        <v>13</v>
      </c>
      <c r="E443" s="3">
        <v>4.0</v>
      </c>
      <c r="F443" s="4">
        <v>262000.0</v>
      </c>
      <c r="G443" s="4">
        <v>155000.0</v>
      </c>
      <c r="H443" s="4">
        <v>25000.0</v>
      </c>
      <c r="I443" s="4">
        <v>150000.0</v>
      </c>
    </row>
    <row r="444">
      <c r="C444" s="3" t="s">
        <v>4143</v>
      </c>
      <c r="D444" s="3" t="s">
        <v>11</v>
      </c>
      <c r="E444" s="3">
        <v>1.0</v>
      </c>
      <c r="F444" s="5">
        <v>48000.0</v>
      </c>
      <c r="G444" s="5">
        <v>48000.0</v>
      </c>
      <c r="H444" s="5">
        <v>48000.0</v>
      </c>
      <c r="I444" s="4">
        <v>20000.0</v>
      </c>
    </row>
    <row r="445">
      <c r="C445" s="3" t="s">
        <v>4140</v>
      </c>
      <c r="D445" s="3" t="s">
        <v>11</v>
      </c>
      <c r="E445" s="3">
        <v>1.0</v>
      </c>
      <c r="F445" s="4">
        <v>30000.0</v>
      </c>
      <c r="G445" s="4">
        <v>30000.0</v>
      </c>
      <c r="H445" s="4">
        <v>30000.0</v>
      </c>
      <c r="I445" s="4">
        <v>2000.0</v>
      </c>
    </row>
    <row r="446">
      <c r="D446" s="3" t="s">
        <v>13</v>
      </c>
      <c r="E446" s="3">
        <v>1.0</v>
      </c>
      <c r="F446" s="4">
        <v>32000.0</v>
      </c>
      <c r="G446" s="4">
        <v>32000.0</v>
      </c>
      <c r="H446" s="4">
        <v>32000.0</v>
      </c>
      <c r="I446" s="4">
        <v>4000.0</v>
      </c>
    </row>
    <row r="447">
      <c r="A447" s="3" t="s">
        <v>191</v>
      </c>
      <c r="B447" s="4">
        <v>54000.0</v>
      </c>
      <c r="C447" s="3" t="s">
        <v>10</v>
      </c>
      <c r="D447" s="3" t="s">
        <v>11</v>
      </c>
      <c r="E447" s="3">
        <v>1.0</v>
      </c>
      <c r="F447" s="4">
        <v>40000.0</v>
      </c>
      <c r="G447" s="4">
        <v>40000.0</v>
      </c>
      <c r="H447" s="4">
        <v>40000.0</v>
      </c>
      <c r="I447" s="4">
        <v>-24000.0</v>
      </c>
    </row>
    <row r="448">
      <c r="D448" s="3" t="s">
        <v>13</v>
      </c>
      <c r="E448" s="3">
        <v>5.0</v>
      </c>
      <c r="F448" s="4">
        <v>294000.0</v>
      </c>
      <c r="G448" s="4">
        <v>90000.0</v>
      </c>
      <c r="H448" s="4">
        <v>27000.0</v>
      </c>
      <c r="I448" s="4">
        <v>-26000.0</v>
      </c>
    </row>
    <row r="449">
      <c r="C449" s="3" t="s">
        <v>14</v>
      </c>
      <c r="D449" s="3" t="s">
        <v>11</v>
      </c>
      <c r="E449" s="3">
        <v>2.0</v>
      </c>
      <c r="F449" s="4">
        <v>89000.0</v>
      </c>
      <c r="G449" s="4">
        <v>55000.0</v>
      </c>
      <c r="H449" s="4">
        <v>34000.0</v>
      </c>
      <c r="I449" s="4">
        <v>-39000.0</v>
      </c>
    </row>
    <row r="450">
      <c r="C450" s="3" t="s">
        <v>4140</v>
      </c>
      <c r="D450" s="3" t="s">
        <v>11</v>
      </c>
      <c r="E450" s="3">
        <v>1.0</v>
      </c>
      <c r="F450" s="4">
        <v>47000.0</v>
      </c>
      <c r="G450" s="4">
        <v>47000.0</v>
      </c>
      <c r="H450" s="4">
        <v>47000.0</v>
      </c>
      <c r="I450" s="4">
        <v>-17000.0</v>
      </c>
    </row>
    <row r="451">
      <c r="A451" s="3" t="s">
        <v>195</v>
      </c>
      <c r="B451" s="4">
        <v>10000.0</v>
      </c>
      <c r="C451" s="3" t="s">
        <v>4141</v>
      </c>
      <c r="D451" s="3" t="s">
        <v>13</v>
      </c>
      <c r="E451" s="3">
        <v>3.0</v>
      </c>
      <c r="F451" s="4">
        <v>32000.0</v>
      </c>
      <c r="G451" s="4">
        <v>15000.0</v>
      </c>
      <c r="H451" s="4">
        <v>4000.0</v>
      </c>
      <c r="I451" s="4">
        <v>-28000.0</v>
      </c>
    </row>
    <row r="452">
      <c r="C452" s="3" t="s">
        <v>14</v>
      </c>
      <c r="D452" s="3" t="s">
        <v>13</v>
      </c>
      <c r="E452" s="3">
        <v>1.0</v>
      </c>
      <c r="F452" s="4">
        <v>22000.0</v>
      </c>
      <c r="G452" s="4">
        <v>22000.0</v>
      </c>
      <c r="H452" s="4">
        <v>22000.0</v>
      </c>
      <c r="I452" s="4">
        <v>2000.0</v>
      </c>
    </row>
    <row r="453">
      <c r="C453" s="3" t="s">
        <v>4140</v>
      </c>
      <c r="D453" s="3" t="s">
        <v>11</v>
      </c>
      <c r="E453" s="3">
        <v>2.0</v>
      </c>
      <c r="F453" s="4">
        <v>13000.0</v>
      </c>
      <c r="G453" s="4">
        <v>10000.0</v>
      </c>
      <c r="H453" s="4">
        <v>3000.0</v>
      </c>
      <c r="I453" s="4">
        <v>-27000.0</v>
      </c>
    </row>
    <row r="454">
      <c r="D454" s="3" t="s">
        <v>13</v>
      </c>
      <c r="E454" s="3">
        <v>1.0</v>
      </c>
      <c r="F454" s="4">
        <v>13000.0</v>
      </c>
      <c r="G454" s="4">
        <v>13000.0</v>
      </c>
      <c r="H454" s="4">
        <v>13000.0</v>
      </c>
      <c r="I454" s="4">
        <v>-7000.0</v>
      </c>
    </row>
    <row r="455">
      <c r="A455" s="3" t="s">
        <v>197</v>
      </c>
      <c r="B455" s="4">
        <v>42000.0</v>
      </c>
      <c r="C455" s="3" t="s">
        <v>10</v>
      </c>
      <c r="D455" s="3" t="s">
        <v>11</v>
      </c>
      <c r="E455" s="3">
        <v>1.0</v>
      </c>
      <c r="F455" s="4">
        <v>70000.0</v>
      </c>
      <c r="G455" s="4">
        <v>70000.0</v>
      </c>
      <c r="H455" s="4">
        <v>70000.0</v>
      </c>
      <c r="I455" s="4">
        <v>18000.0</v>
      </c>
    </row>
    <row r="456">
      <c r="C456" s="3" t="s">
        <v>14</v>
      </c>
      <c r="D456" s="3" t="s">
        <v>13</v>
      </c>
      <c r="E456" s="3">
        <v>2.0</v>
      </c>
      <c r="F456" s="4">
        <v>38000.0</v>
      </c>
      <c r="G456" s="4">
        <v>20000.0</v>
      </c>
      <c r="H456" s="4">
        <v>18000.0</v>
      </c>
      <c r="I456" s="4">
        <v>-66000.0</v>
      </c>
    </row>
    <row r="457">
      <c r="C457" s="3" t="s">
        <v>4140</v>
      </c>
      <c r="D457" s="3" t="s">
        <v>11</v>
      </c>
      <c r="E457" s="3">
        <v>1.0</v>
      </c>
      <c r="F457" s="4">
        <v>32000.0</v>
      </c>
      <c r="G457" s="4">
        <v>32000.0</v>
      </c>
      <c r="H457" s="4">
        <v>32000.0</v>
      </c>
      <c r="I457" s="4">
        <v>-20000.0</v>
      </c>
    </row>
    <row r="458">
      <c r="A458" s="3" t="s">
        <v>199</v>
      </c>
      <c r="B458" s="4">
        <v>3000.0</v>
      </c>
      <c r="C458" s="3" t="s">
        <v>4141</v>
      </c>
      <c r="D458" s="3" t="s">
        <v>13</v>
      </c>
      <c r="E458" s="3">
        <v>1.0</v>
      </c>
      <c r="F458" s="4">
        <v>5500.0</v>
      </c>
      <c r="G458" s="4">
        <v>5500.0</v>
      </c>
      <c r="H458" s="4">
        <v>5500.0</v>
      </c>
      <c r="I458" s="4">
        <v>-7500.0</v>
      </c>
    </row>
    <row r="459">
      <c r="C459" s="3" t="s">
        <v>4140</v>
      </c>
      <c r="D459" s="3" t="s">
        <v>13</v>
      </c>
      <c r="E459" s="3">
        <v>1.0</v>
      </c>
      <c r="F459" s="4">
        <v>1000.0</v>
      </c>
      <c r="G459" s="4">
        <v>1000.0</v>
      </c>
      <c r="H459" s="4">
        <v>1000.0</v>
      </c>
      <c r="I459" s="4">
        <v>-12000.0</v>
      </c>
    </row>
    <row r="460">
      <c r="A460" s="3" t="s">
        <v>201</v>
      </c>
      <c r="B460" s="4">
        <v>12500.0</v>
      </c>
      <c r="C460" s="3" t="s">
        <v>4141</v>
      </c>
      <c r="D460" s="3" t="s">
        <v>13</v>
      </c>
      <c r="E460" s="3">
        <v>4.0</v>
      </c>
      <c r="F460" s="4">
        <v>68000.0</v>
      </c>
      <c r="G460" s="4">
        <v>33000.0</v>
      </c>
      <c r="H460" s="4">
        <v>10000.0</v>
      </c>
      <c r="I460" s="4">
        <v>-22000.0</v>
      </c>
    </row>
    <row r="461">
      <c r="C461" s="3" t="s">
        <v>14</v>
      </c>
      <c r="D461" s="3" t="s">
        <v>11</v>
      </c>
      <c r="E461" s="3">
        <v>1.0</v>
      </c>
      <c r="F461" s="4">
        <v>46000.0</v>
      </c>
      <c r="G461" s="4">
        <v>46000.0</v>
      </c>
      <c r="H461" s="4">
        <v>46000.0</v>
      </c>
      <c r="I461" s="4">
        <v>23500.0</v>
      </c>
    </row>
    <row r="462">
      <c r="C462" s="3" t="s">
        <v>4140</v>
      </c>
      <c r="D462" s="3" t="s">
        <v>11</v>
      </c>
      <c r="E462" s="3">
        <v>2.0</v>
      </c>
      <c r="F462" s="4">
        <v>13200.0</v>
      </c>
      <c r="G462" s="4">
        <v>12000.0</v>
      </c>
      <c r="H462" s="4">
        <v>1200.0</v>
      </c>
      <c r="I462" s="4">
        <v>-31800.0</v>
      </c>
    </row>
    <row r="463">
      <c r="D463" s="3" t="s">
        <v>13</v>
      </c>
      <c r="E463" s="3">
        <v>3.0</v>
      </c>
      <c r="F463" s="4">
        <v>12000.0</v>
      </c>
      <c r="G463" s="4">
        <v>5500.0</v>
      </c>
      <c r="H463" s="4">
        <v>2500.0</v>
      </c>
      <c r="I463" s="4">
        <v>-55500.0</v>
      </c>
    </row>
    <row r="464">
      <c r="A464" s="3" t="s">
        <v>203</v>
      </c>
      <c r="B464" s="4">
        <v>9000.0</v>
      </c>
      <c r="C464" s="3" t="s">
        <v>10</v>
      </c>
      <c r="D464" s="3" t="s">
        <v>11</v>
      </c>
      <c r="E464" s="3">
        <v>1.0</v>
      </c>
      <c r="F464" s="4">
        <v>50000.0</v>
      </c>
      <c r="G464" s="4">
        <v>50000.0</v>
      </c>
      <c r="H464" s="4">
        <v>50000.0</v>
      </c>
      <c r="I464" s="4">
        <v>31000.0</v>
      </c>
    </row>
    <row r="465">
      <c r="A465" s="3" t="s">
        <v>205</v>
      </c>
      <c r="B465" s="4">
        <v>7500.0</v>
      </c>
      <c r="C465" s="3" t="s">
        <v>4140</v>
      </c>
      <c r="D465" s="3" t="s">
        <v>11</v>
      </c>
      <c r="E465" s="3">
        <v>1.0</v>
      </c>
      <c r="F465" s="4">
        <v>6000.0</v>
      </c>
      <c r="G465" s="4">
        <v>6000.0</v>
      </c>
      <c r="H465" s="4">
        <v>6000.0</v>
      </c>
      <c r="I465" s="4">
        <v>-11500.0</v>
      </c>
    </row>
    <row r="466">
      <c r="D466" s="3" t="s">
        <v>13</v>
      </c>
      <c r="E466" s="3">
        <v>2.0</v>
      </c>
      <c r="F466" s="4">
        <v>21500.0</v>
      </c>
      <c r="G466" s="4">
        <v>20000.0</v>
      </c>
      <c r="H466" s="4">
        <v>1500.0</v>
      </c>
      <c r="I466" s="4">
        <v>-13500.0</v>
      </c>
    </row>
    <row r="467">
      <c r="A467" s="3" t="s">
        <v>209</v>
      </c>
      <c r="B467" s="4">
        <v>12500.0</v>
      </c>
      <c r="C467" s="3" t="s">
        <v>4140</v>
      </c>
      <c r="D467" s="3" t="s">
        <v>11</v>
      </c>
      <c r="E467" s="3">
        <v>1.0</v>
      </c>
      <c r="F467" s="4">
        <v>2500.0</v>
      </c>
      <c r="G467" s="4">
        <v>2500.0</v>
      </c>
      <c r="H467" s="4">
        <v>2500.0</v>
      </c>
      <c r="I467" s="4">
        <v>-20000.0</v>
      </c>
    </row>
    <row r="468">
      <c r="A468" s="3" t="s">
        <v>211</v>
      </c>
      <c r="B468" s="4">
        <v>5000.0</v>
      </c>
      <c r="C468" s="3" t="s">
        <v>14</v>
      </c>
      <c r="D468" s="3" t="s">
        <v>11</v>
      </c>
      <c r="E468" s="3">
        <v>1.0</v>
      </c>
      <c r="F468" s="4">
        <v>33000.0</v>
      </c>
      <c r="G468" s="4">
        <v>33000.0</v>
      </c>
      <c r="H468" s="4">
        <v>33000.0</v>
      </c>
      <c r="I468" s="4">
        <v>18000.0</v>
      </c>
    </row>
    <row r="469">
      <c r="D469" s="3" t="s">
        <v>13</v>
      </c>
      <c r="E469" s="3">
        <v>2.0</v>
      </c>
      <c r="F469" s="4">
        <v>27000.0</v>
      </c>
      <c r="G469" s="4">
        <v>22000.0</v>
      </c>
      <c r="H469" s="4">
        <v>5000.0</v>
      </c>
      <c r="I469" s="4">
        <v>-3000.0</v>
      </c>
    </row>
    <row r="470">
      <c r="C470" s="3" t="s">
        <v>4140</v>
      </c>
      <c r="D470" s="3" t="s">
        <v>11</v>
      </c>
      <c r="E470" s="3">
        <v>4.0</v>
      </c>
      <c r="F470" s="4">
        <v>59000.0</v>
      </c>
      <c r="G470" s="4">
        <v>32000.0</v>
      </c>
      <c r="H470" s="4">
        <v>1000.0</v>
      </c>
      <c r="I470" s="4">
        <v>-1000.0</v>
      </c>
    </row>
    <row r="471">
      <c r="D471" s="3" t="s">
        <v>13</v>
      </c>
      <c r="E471" s="3">
        <v>1.0</v>
      </c>
      <c r="F471" s="4">
        <v>2000.0</v>
      </c>
      <c r="G471" s="4">
        <v>2000.0</v>
      </c>
      <c r="H471" s="4">
        <v>2000.0</v>
      </c>
      <c r="I471" s="4">
        <v>-13000.0</v>
      </c>
    </row>
    <row r="472">
      <c r="A472" s="3" t="s">
        <v>213</v>
      </c>
      <c r="B472" s="4">
        <v>25000.0</v>
      </c>
      <c r="C472" s="3" t="s">
        <v>10</v>
      </c>
      <c r="D472" s="3" t="s">
        <v>11</v>
      </c>
      <c r="E472" s="3">
        <v>2.0</v>
      </c>
      <c r="F472" s="4">
        <v>310000.0</v>
      </c>
      <c r="G472" s="4">
        <v>170000.0</v>
      </c>
      <c r="H472" s="4">
        <v>140000.0</v>
      </c>
      <c r="I472" s="4">
        <v>240000.0</v>
      </c>
    </row>
    <row r="473">
      <c r="D473" s="3" t="s">
        <v>13</v>
      </c>
      <c r="E473" s="3">
        <v>1.0</v>
      </c>
      <c r="F473" s="4">
        <v>80000.0</v>
      </c>
      <c r="G473" s="4">
        <v>80000.0</v>
      </c>
      <c r="H473" s="4">
        <v>80000.0</v>
      </c>
      <c r="I473" s="4">
        <v>45000.0</v>
      </c>
    </row>
    <row r="474">
      <c r="C474" s="3" t="s">
        <v>4141</v>
      </c>
      <c r="D474" s="3" t="s">
        <v>11</v>
      </c>
      <c r="E474" s="3">
        <v>1.0</v>
      </c>
      <c r="F474" s="4">
        <v>50000.0</v>
      </c>
      <c r="G474" s="4">
        <v>50000.0</v>
      </c>
      <c r="H474" s="4">
        <v>50000.0</v>
      </c>
      <c r="I474" s="4">
        <v>15000.0</v>
      </c>
    </row>
    <row r="475">
      <c r="D475" s="3" t="s">
        <v>13</v>
      </c>
      <c r="E475" s="3">
        <v>2.0</v>
      </c>
      <c r="F475" s="4">
        <v>38000.0</v>
      </c>
      <c r="G475" s="4">
        <v>28000.0</v>
      </c>
      <c r="H475" s="4">
        <v>10000.0</v>
      </c>
      <c r="I475" s="4">
        <v>-32000.0</v>
      </c>
    </row>
    <row r="476">
      <c r="C476" s="3" t="s">
        <v>14</v>
      </c>
      <c r="D476" s="3" t="s">
        <v>11</v>
      </c>
      <c r="E476" s="3">
        <v>5.0</v>
      </c>
      <c r="F476" s="4">
        <v>85000.0</v>
      </c>
      <c r="G476" s="4">
        <v>30000.0</v>
      </c>
      <c r="H476" s="4">
        <v>4000.0</v>
      </c>
      <c r="I476" s="4">
        <v>-90000.0</v>
      </c>
    </row>
    <row r="477">
      <c r="D477" s="3" t="s">
        <v>13</v>
      </c>
      <c r="E477" s="3">
        <v>4.0</v>
      </c>
      <c r="F477" s="4">
        <v>103000.0</v>
      </c>
      <c r="G477" s="4">
        <v>75000.0</v>
      </c>
      <c r="H477" s="4">
        <v>5000.0</v>
      </c>
      <c r="I477" s="4">
        <v>-37000.0</v>
      </c>
    </row>
    <row r="478">
      <c r="C478" s="3" t="s">
        <v>4140</v>
      </c>
      <c r="D478" s="3" t="s">
        <v>11</v>
      </c>
      <c r="E478" s="3">
        <v>5.0</v>
      </c>
      <c r="F478" s="4">
        <v>184500.0</v>
      </c>
      <c r="G478" s="4">
        <v>100000.0</v>
      </c>
      <c r="H478" s="4">
        <v>5000.0</v>
      </c>
      <c r="I478" s="4">
        <v>9500.0</v>
      </c>
    </row>
    <row r="479">
      <c r="D479" s="3" t="s">
        <v>13</v>
      </c>
      <c r="E479" s="3">
        <v>4.0</v>
      </c>
      <c r="F479" s="4">
        <v>78500.0</v>
      </c>
      <c r="G479" s="4">
        <v>37000.0</v>
      </c>
      <c r="H479" s="4">
        <v>9500.0</v>
      </c>
      <c r="I479" s="4">
        <v>-61500.0</v>
      </c>
    </row>
    <row r="480">
      <c r="A480" s="3" t="s">
        <v>215</v>
      </c>
      <c r="B480" s="4">
        <v>39000.0</v>
      </c>
      <c r="C480" s="3" t="s">
        <v>10</v>
      </c>
      <c r="D480" s="3" t="s">
        <v>11</v>
      </c>
      <c r="E480" s="3">
        <v>2.0</v>
      </c>
      <c r="F480" s="4">
        <v>208000.0</v>
      </c>
      <c r="G480" s="4">
        <v>150000.0</v>
      </c>
      <c r="H480" s="4">
        <v>58000.0</v>
      </c>
      <c r="I480" s="4">
        <v>110000.0</v>
      </c>
    </row>
    <row r="481">
      <c r="D481" s="3" t="s">
        <v>13</v>
      </c>
      <c r="E481" s="3">
        <v>2.0</v>
      </c>
      <c r="F481" s="4">
        <v>160000.0</v>
      </c>
      <c r="G481" s="4">
        <v>105000.0</v>
      </c>
      <c r="H481" s="4">
        <v>55000.0</v>
      </c>
      <c r="I481" s="4">
        <v>62000.0</v>
      </c>
    </row>
    <row r="482">
      <c r="C482" s="3" t="s">
        <v>4141</v>
      </c>
      <c r="D482" s="3" t="s">
        <v>11</v>
      </c>
      <c r="E482" s="3">
        <v>1.0</v>
      </c>
      <c r="F482" s="4">
        <v>58000.0</v>
      </c>
      <c r="G482" s="4">
        <v>58000.0</v>
      </c>
      <c r="H482" s="4">
        <v>58000.0</v>
      </c>
      <c r="I482" s="4">
        <v>9000.0</v>
      </c>
    </row>
    <row r="483">
      <c r="D483" s="3" t="s">
        <v>13</v>
      </c>
      <c r="E483" s="3">
        <v>1.0</v>
      </c>
      <c r="F483" s="4">
        <v>16000.0</v>
      </c>
      <c r="G483" s="4">
        <v>16000.0</v>
      </c>
      <c r="H483" s="4">
        <v>16000.0</v>
      </c>
      <c r="I483" s="4">
        <v>-33000.0</v>
      </c>
    </row>
    <row r="484">
      <c r="C484" s="3" t="s">
        <v>14</v>
      </c>
      <c r="D484" s="3" t="s">
        <v>11</v>
      </c>
      <c r="E484" s="3">
        <v>1.0</v>
      </c>
      <c r="F484" s="4">
        <v>31000.0</v>
      </c>
      <c r="G484" s="4">
        <v>31000.0</v>
      </c>
      <c r="H484" s="4">
        <v>31000.0</v>
      </c>
      <c r="I484" s="4">
        <v>-18000.0</v>
      </c>
    </row>
    <row r="485">
      <c r="D485" s="3" t="s">
        <v>13</v>
      </c>
      <c r="E485" s="3">
        <v>1.0</v>
      </c>
      <c r="F485" s="4">
        <v>5500.0</v>
      </c>
      <c r="G485" s="4">
        <v>5500.0</v>
      </c>
      <c r="H485" s="4">
        <v>5500.0</v>
      </c>
      <c r="I485" s="4">
        <v>-43500.0</v>
      </c>
    </row>
    <row r="486">
      <c r="A486" s="3" t="s">
        <v>217</v>
      </c>
      <c r="B486" s="4">
        <v>200000.0</v>
      </c>
      <c r="C486" s="3" t="s">
        <v>10</v>
      </c>
      <c r="D486" s="3" t="s">
        <v>11</v>
      </c>
      <c r="E486" s="3">
        <v>6.0</v>
      </c>
      <c r="F486" s="4">
        <v>1955000.0</v>
      </c>
      <c r="G486" s="4">
        <v>900000.0</v>
      </c>
      <c r="H486" s="4">
        <v>100000.0</v>
      </c>
      <c r="I486" s="4">
        <v>695000.0</v>
      </c>
    </row>
    <row r="487">
      <c r="D487" s="3" t="s">
        <v>13</v>
      </c>
      <c r="E487" s="3">
        <v>7.0</v>
      </c>
      <c r="F487" s="4">
        <v>1105000.0</v>
      </c>
      <c r="G487" s="4">
        <v>460000.0</v>
      </c>
      <c r="H487" s="4">
        <v>70000.0</v>
      </c>
      <c r="I487" s="4">
        <v>-365000.0</v>
      </c>
    </row>
    <row r="488">
      <c r="C488" s="3" t="s">
        <v>4140</v>
      </c>
      <c r="D488" s="3" t="s">
        <v>11</v>
      </c>
      <c r="E488" s="3">
        <v>1.0</v>
      </c>
      <c r="F488" s="4">
        <v>130000.0</v>
      </c>
      <c r="G488" s="4">
        <v>130000.0</v>
      </c>
      <c r="H488" s="4">
        <v>130000.0</v>
      </c>
      <c r="I488" s="4">
        <v>-80000.0</v>
      </c>
    </row>
    <row r="489">
      <c r="A489" s="3" t="s">
        <v>219</v>
      </c>
      <c r="B489" s="4">
        <v>7200.0</v>
      </c>
      <c r="C489" s="3" t="s">
        <v>10</v>
      </c>
      <c r="D489" s="3" t="s">
        <v>11</v>
      </c>
      <c r="E489" s="3">
        <v>1.0</v>
      </c>
      <c r="F489" s="4">
        <v>42000.0</v>
      </c>
      <c r="G489" s="4">
        <v>42000.0</v>
      </c>
      <c r="H489" s="4">
        <v>42000.0</v>
      </c>
      <c r="I489" s="4">
        <v>24800.0</v>
      </c>
    </row>
    <row r="490">
      <c r="C490" s="3" t="s">
        <v>4141</v>
      </c>
      <c r="D490" s="3" t="s">
        <v>11</v>
      </c>
      <c r="E490" s="3">
        <v>1.0</v>
      </c>
      <c r="F490" s="4">
        <v>47000.0</v>
      </c>
      <c r="G490" s="4">
        <v>47000.0</v>
      </c>
      <c r="H490" s="4">
        <v>47000.0</v>
      </c>
      <c r="I490" s="4">
        <v>29800.0</v>
      </c>
    </row>
    <row r="491">
      <c r="D491" s="3" t="s">
        <v>13</v>
      </c>
      <c r="E491" s="3">
        <v>1.0</v>
      </c>
      <c r="F491" s="4">
        <v>12000.0</v>
      </c>
      <c r="G491" s="4">
        <v>12000.0</v>
      </c>
      <c r="H491" s="4">
        <v>12000.0</v>
      </c>
      <c r="I491" s="4">
        <v>-5200.0</v>
      </c>
    </row>
    <row r="492">
      <c r="C492" s="3" t="s">
        <v>14</v>
      </c>
      <c r="D492" s="3" t="s">
        <v>11</v>
      </c>
      <c r="E492" s="3">
        <v>3.0</v>
      </c>
      <c r="F492" s="4">
        <v>69000.0</v>
      </c>
      <c r="G492" s="4">
        <v>27000.0</v>
      </c>
      <c r="H492" s="4">
        <v>18000.0</v>
      </c>
      <c r="I492" s="4">
        <v>17400.0</v>
      </c>
    </row>
    <row r="493">
      <c r="D493" s="3" t="s">
        <v>13</v>
      </c>
      <c r="E493" s="3">
        <v>3.0</v>
      </c>
      <c r="F493" s="4">
        <v>28000.0</v>
      </c>
      <c r="G493" s="4">
        <v>11000.0</v>
      </c>
      <c r="H493" s="4">
        <v>6000.0</v>
      </c>
      <c r="I493" s="4">
        <v>-23600.0</v>
      </c>
    </row>
    <row r="494">
      <c r="C494" s="3" t="s">
        <v>4140</v>
      </c>
      <c r="D494" s="3" t="s">
        <v>11</v>
      </c>
      <c r="E494" s="3">
        <v>2.0</v>
      </c>
      <c r="F494" s="4">
        <v>59000.0</v>
      </c>
      <c r="G494" s="4">
        <v>31000.0</v>
      </c>
      <c r="H494" s="4">
        <v>28000.0</v>
      </c>
      <c r="I494" s="4">
        <v>24600.0</v>
      </c>
    </row>
    <row r="495">
      <c r="D495" s="3" t="s">
        <v>13</v>
      </c>
      <c r="E495" s="3">
        <v>1.0</v>
      </c>
      <c r="F495" s="4">
        <v>22000.0</v>
      </c>
      <c r="G495" s="4">
        <v>22000.0</v>
      </c>
      <c r="H495" s="4">
        <v>22000.0</v>
      </c>
      <c r="I495" s="4">
        <v>4800.0</v>
      </c>
    </row>
    <row r="496">
      <c r="A496" s="3" t="s">
        <v>221</v>
      </c>
      <c r="B496" s="4">
        <v>5000.0</v>
      </c>
      <c r="C496" s="3" t="s">
        <v>10</v>
      </c>
      <c r="D496" s="3" t="s">
        <v>13</v>
      </c>
      <c r="E496" s="3">
        <v>1.0</v>
      </c>
      <c r="F496" s="4">
        <v>30000.0</v>
      </c>
      <c r="G496" s="4">
        <v>30000.0</v>
      </c>
      <c r="H496" s="4">
        <v>30000.0</v>
      </c>
      <c r="I496" s="4">
        <v>15000.0</v>
      </c>
    </row>
    <row r="497">
      <c r="C497" s="3" t="s">
        <v>4141</v>
      </c>
      <c r="D497" s="3" t="s">
        <v>11</v>
      </c>
      <c r="E497" s="3">
        <v>1.0</v>
      </c>
      <c r="F497" s="4">
        <v>18000.0</v>
      </c>
      <c r="G497" s="4">
        <v>18000.0</v>
      </c>
      <c r="H497" s="4">
        <v>18000.0</v>
      </c>
      <c r="I497" s="4">
        <v>3000.0</v>
      </c>
    </row>
    <row r="498">
      <c r="D498" s="3" t="s">
        <v>13</v>
      </c>
      <c r="E498" s="3">
        <v>2.0</v>
      </c>
      <c r="F498" s="5">
        <v>20000.0</v>
      </c>
      <c r="G498" s="5">
        <v>14000.0</v>
      </c>
      <c r="H498" s="5">
        <v>6000.0</v>
      </c>
      <c r="I498" s="4">
        <v>-10000.0</v>
      </c>
    </row>
    <row r="499">
      <c r="C499" s="3" t="s">
        <v>4140</v>
      </c>
      <c r="D499" s="3" t="s">
        <v>11</v>
      </c>
      <c r="E499" s="3">
        <v>2.0</v>
      </c>
      <c r="F499" s="4">
        <v>115000.0</v>
      </c>
      <c r="G499" s="4">
        <v>110000.0</v>
      </c>
      <c r="H499" s="4">
        <v>5000.0</v>
      </c>
      <c r="I499" s="4">
        <v>85000.0</v>
      </c>
    </row>
    <row r="500">
      <c r="D500" s="3" t="s">
        <v>13</v>
      </c>
      <c r="E500" s="3">
        <v>1.0</v>
      </c>
      <c r="F500" s="4">
        <v>6000.0</v>
      </c>
      <c r="G500" s="4">
        <v>6000.0</v>
      </c>
      <c r="H500" s="4">
        <v>6000.0</v>
      </c>
      <c r="I500" s="4">
        <v>-9000.0</v>
      </c>
    </row>
    <row r="501">
      <c r="A501" s="3" t="s">
        <v>223</v>
      </c>
      <c r="B501" s="4">
        <v>54000.0</v>
      </c>
      <c r="C501" s="3" t="s">
        <v>10</v>
      </c>
      <c r="D501" s="3" t="s">
        <v>11</v>
      </c>
      <c r="E501" s="3">
        <v>2.0</v>
      </c>
      <c r="F501" s="4">
        <v>164000.0</v>
      </c>
      <c r="G501" s="4">
        <v>120000.0</v>
      </c>
      <c r="H501" s="4">
        <v>44000.0</v>
      </c>
      <c r="I501" s="4">
        <v>36000.0</v>
      </c>
    </row>
    <row r="502">
      <c r="D502" s="3" t="s">
        <v>13</v>
      </c>
      <c r="E502" s="3">
        <v>2.0</v>
      </c>
      <c r="F502" s="4">
        <v>230000.0</v>
      </c>
      <c r="G502" s="4">
        <v>180000.0</v>
      </c>
      <c r="H502" s="4">
        <v>50000.0</v>
      </c>
      <c r="I502" s="4">
        <v>102000.0</v>
      </c>
    </row>
    <row r="503">
      <c r="C503" s="3" t="s">
        <v>4140</v>
      </c>
      <c r="D503" s="3" t="s">
        <v>13</v>
      </c>
      <c r="E503" s="3">
        <v>4.0</v>
      </c>
      <c r="F503" s="4">
        <v>68000.0</v>
      </c>
      <c r="G503" s="4">
        <v>28000.0</v>
      </c>
      <c r="H503" s="4">
        <v>9000.0</v>
      </c>
      <c r="I503" s="4">
        <v>-188000.0</v>
      </c>
    </row>
    <row r="504">
      <c r="A504" s="3" t="s">
        <v>225</v>
      </c>
      <c r="B504" s="4">
        <v>27500.0</v>
      </c>
      <c r="C504" s="3" t="s">
        <v>10</v>
      </c>
      <c r="D504" s="3" t="s">
        <v>11</v>
      </c>
      <c r="E504" s="3">
        <v>5.0</v>
      </c>
      <c r="F504" s="4">
        <v>330000.0</v>
      </c>
      <c r="G504" s="4">
        <v>95000.0</v>
      </c>
      <c r="H504" s="4">
        <v>25000.0</v>
      </c>
      <c r="I504" s="4">
        <v>142500.0</v>
      </c>
    </row>
    <row r="505">
      <c r="D505" s="3" t="s">
        <v>13</v>
      </c>
      <c r="E505" s="3">
        <v>9.0</v>
      </c>
      <c r="F505" s="4">
        <v>751000.0</v>
      </c>
      <c r="G505" s="4">
        <v>185000.0</v>
      </c>
      <c r="H505" s="4">
        <v>14000.0</v>
      </c>
      <c r="I505" s="4">
        <v>413500.0</v>
      </c>
    </row>
    <row r="506">
      <c r="C506" s="3" t="s">
        <v>4141</v>
      </c>
      <c r="D506" s="3" t="s">
        <v>11</v>
      </c>
      <c r="E506" s="3">
        <v>7.0</v>
      </c>
      <c r="F506" s="4">
        <v>197000.0</v>
      </c>
      <c r="G506" s="4">
        <v>60000.0</v>
      </c>
      <c r="H506" s="4">
        <v>5000.0</v>
      </c>
      <c r="I506" s="4">
        <v>-65500.0</v>
      </c>
    </row>
    <row r="507">
      <c r="D507" s="3" t="s">
        <v>13</v>
      </c>
      <c r="E507" s="3">
        <v>3.0</v>
      </c>
      <c r="F507" s="4">
        <v>100000.0</v>
      </c>
      <c r="G507" s="4">
        <v>50000.0</v>
      </c>
      <c r="H507" s="4">
        <v>15000.0</v>
      </c>
      <c r="I507" s="4">
        <v>-12500.0</v>
      </c>
    </row>
    <row r="508">
      <c r="C508" s="3" t="s">
        <v>14</v>
      </c>
      <c r="D508" s="3" t="s">
        <v>11</v>
      </c>
      <c r="E508" s="3">
        <v>5.0</v>
      </c>
      <c r="F508" s="4">
        <v>310000.0</v>
      </c>
      <c r="G508" s="4">
        <v>95000.0</v>
      </c>
      <c r="H508" s="4">
        <v>28000.0</v>
      </c>
      <c r="I508" s="4">
        <v>122500.0</v>
      </c>
    </row>
    <row r="509">
      <c r="D509" s="3" t="s">
        <v>13</v>
      </c>
      <c r="E509" s="3">
        <v>7.0</v>
      </c>
      <c r="F509" s="4">
        <v>213000.0</v>
      </c>
      <c r="G509" s="4">
        <v>52000.0</v>
      </c>
      <c r="H509" s="4">
        <v>15000.0</v>
      </c>
      <c r="I509" s="4">
        <v>-49500.0</v>
      </c>
    </row>
    <row r="510">
      <c r="C510" s="3" t="s">
        <v>4140</v>
      </c>
      <c r="D510" s="3" t="s">
        <v>11</v>
      </c>
      <c r="E510" s="3">
        <v>10.0</v>
      </c>
      <c r="F510" s="4">
        <v>388000.0</v>
      </c>
      <c r="G510" s="4">
        <v>70000.0</v>
      </c>
      <c r="H510" s="4">
        <v>10000.0</v>
      </c>
      <c r="I510" s="4">
        <v>13000.0</v>
      </c>
    </row>
    <row r="511">
      <c r="D511" s="3" t="s">
        <v>13</v>
      </c>
      <c r="E511" s="3">
        <v>6.0</v>
      </c>
      <c r="F511" s="4">
        <v>223000.0</v>
      </c>
      <c r="G511" s="4">
        <v>65000.0</v>
      </c>
      <c r="H511" s="4">
        <v>15000.0</v>
      </c>
      <c r="I511" s="4">
        <v>-2000.0</v>
      </c>
    </row>
    <row r="512">
      <c r="A512" s="3" t="s">
        <v>227</v>
      </c>
      <c r="B512" s="4">
        <v>200000.0</v>
      </c>
      <c r="C512" s="3" t="s">
        <v>10</v>
      </c>
      <c r="D512" s="3" t="s">
        <v>11</v>
      </c>
      <c r="E512" s="3">
        <v>1.0</v>
      </c>
      <c r="F512" s="4">
        <v>50000.0</v>
      </c>
      <c r="G512" s="4">
        <v>50000.0</v>
      </c>
      <c r="H512" s="4">
        <v>50000.0</v>
      </c>
      <c r="I512" s="4">
        <v>-160000.0</v>
      </c>
    </row>
    <row r="513">
      <c r="D513" s="3" t="s">
        <v>13</v>
      </c>
      <c r="E513" s="3">
        <v>1.0</v>
      </c>
      <c r="F513" s="4">
        <v>45000.0</v>
      </c>
      <c r="G513" s="4">
        <v>45000.0</v>
      </c>
      <c r="H513" s="4">
        <v>45000.0</v>
      </c>
      <c r="I513" s="4">
        <v>-165000.0</v>
      </c>
    </row>
    <row r="514">
      <c r="A514" s="3" t="s">
        <v>229</v>
      </c>
      <c r="B514" s="4">
        <v>4000.0</v>
      </c>
      <c r="C514" s="3" t="s">
        <v>4140</v>
      </c>
      <c r="D514" s="3" t="s">
        <v>13</v>
      </c>
      <c r="E514" s="3">
        <v>1.0</v>
      </c>
      <c r="F514" s="4">
        <v>1000.0</v>
      </c>
      <c r="G514" s="4">
        <v>1000.0</v>
      </c>
      <c r="H514" s="4">
        <v>1000.0</v>
      </c>
      <c r="I514" s="4">
        <v>-13000.0</v>
      </c>
    </row>
    <row r="515">
      <c r="A515" s="3" t="s">
        <v>231</v>
      </c>
      <c r="B515" s="4">
        <v>10200.0</v>
      </c>
      <c r="C515" s="3" t="s">
        <v>10</v>
      </c>
      <c r="D515" s="3" t="s">
        <v>11</v>
      </c>
      <c r="E515" s="3">
        <v>2.0</v>
      </c>
      <c r="F515" s="4">
        <v>117000.0</v>
      </c>
      <c r="G515" s="4">
        <v>72000.0</v>
      </c>
      <c r="H515" s="4">
        <v>45000.0</v>
      </c>
      <c r="I515" s="4">
        <v>76600.0</v>
      </c>
    </row>
    <row r="516">
      <c r="C516" s="3" t="s">
        <v>4141</v>
      </c>
      <c r="D516" s="3" t="s">
        <v>11</v>
      </c>
      <c r="E516" s="3">
        <v>2.0</v>
      </c>
      <c r="F516" s="4">
        <v>20000.0</v>
      </c>
      <c r="G516" s="4">
        <v>12000.0</v>
      </c>
      <c r="H516" s="4">
        <v>8000.0</v>
      </c>
      <c r="I516" s="4">
        <v>-20400.0</v>
      </c>
    </row>
    <row r="517">
      <c r="C517" s="3" t="s">
        <v>14</v>
      </c>
      <c r="D517" s="3" t="s">
        <v>11</v>
      </c>
      <c r="E517" s="3">
        <v>1.0</v>
      </c>
      <c r="F517" s="4">
        <v>65000.0</v>
      </c>
      <c r="G517" s="4">
        <v>65000.0</v>
      </c>
      <c r="H517" s="4">
        <v>65000.0</v>
      </c>
      <c r="I517" s="4">
        <v>44800.0</v>
      </c>
    </row>
    <row r="518">
      <c r="D518" s="3" t="s">
        <v>13</v>
      </c>
      <c r="E518" s="3">
        <v>1.0</v>
      </c>
      <c r="F518" s="4">
        <v>5000.0</v>
      </c>
      <c r="G518" s="4">
        <v>5000.0</v>
      </c>
      <c r="H518" s="4">
        <v>5000.0</v>
      </c>
      <c r="I518" s="4">
        <v>-15200.0</v>
      </c>
    </row>
    <row r="519">
      <c r="C519" s="3" t="s">
        <v>4140</v>
      </c>
      <c r="D519" s="3" t="s">
        <v>11</v>
      </c>
      <c r="E519" s="3">
        <v>6.0</v>
      </c>
      <c r="F519" s="4">
        <v>35000.0</v>
      </c>
      <c r="G519" s="4">
        <v>13000.0</v>
      </c>
      <c r="H519" s="4">
        <v>1500.0</v>
      </c>
      <c r="I519" s="4">
        <v>-86200.0</v>
      </c>
    </row>
    <row r="520">
      <c r="D520" s="3" t="s">
        <v>13</v>
      </c>
      <c r="E520" s="3">
        <v>3.0</v>
      </c>
      <c r="F520" s="4">
        <v>11000.0</v>
      </c>
      <c r="G520" s="4">
        <v>5000.0</v>
      </c>
      <c r="H520" s="4">
        <v>2000.0</v>
      </c>
      <c r="I520" s="4">
        <v>-49600.0</v>
      </c>
    </row>
    <row r="521">
      <c r="A521" s="3" t="s">
        <v>233</v>
      </c>
      <c r="B521" s="4">
        <v>25000.0</v>
      </c>
      <c r="C521" s="3" t="s">
        <v>10</v>
      </c>
      <c r="D521" s="3" t="s">
        <v>11</v>
      </c>
      <c r="E521" s="3">
        <v>1.0</v>
      </c>
      <c r="F521" s="4">
        <v>100000.0</v>
      </c>
      <c r="G521" s="4">
        <v>100000.0</v>
      </c>
      <c r="H521" s="4">
        <v>100000.0</v>
      </c>
      <c r="I521" s="4">
        <v>65000.0</v>
      </c>
    </row>
    <row r="522">
      <c r="D522" s="3" t="s">
        <v>13</v>
      </c>
      <c r="E522" s="3">
        <v>1.0</v>
      </c>
      <c r="F522" s="4">
        <v>38000.0</v>
      </c>
      <c r="G522" s="4">
        <v>38000.0</v>
      </c>
      <c r="H522" s="4">
        <v>38000.0</v>
      </c>
      <c r="I522" s="4">
        <v>3000.0</v>
      </c>
    </row>
    <row r="523">
      <c r="C523" s="3" t="s">
        <v>4141</v>
      </c>
      <c r="D523" s="3" t="s">
        <v>11</v>
      </c>
      <c r="E523" s="3">
        <v>2.0</v>
      </c>
      <c r="F523" s="4">
        <v>25000.0</v>
      </c>
      <c r="G523" s="4">
        <v>17000.0</v>
      </c>
      <c r="H523" s="4">
        <v>8000.0</v>
      </c>
      <c r="I523" s="4">
        <v>-45000.0</v>
      </c>
    </row>
    <row r="524">
      <c r="C524" s="3" t="s">
        <v>14</v>
      </c>
      <c r="D524" s="3" t="s">
        <v>13</v>
      </c>
      <c r="E524" s="3">
        <v>2.0</v>
      </c>
      <c r="F524" s="4">
        <v>38000.0</v>
      </c>
      <c r="G524" s="4">
        <v>28000.0</v>
      </c>
      <c r="H524" s="4">
        <v>10000.0</v>
      </c>
      <c r="I524" s="4">
        <v>-32000.0</v>
      </c>
    </row>
    <row r="525">
      <c r="C525" s="3" t="s">
        <v>4140</v>
      </c>
      <c r="D525" s="3" t="s">
        <v>11</v>
      </c>
      <c r="E525" s="3">
        <v>1.0</v>
      </c>
      <c r="F525" s="4">
        <v>16000.0</v>
      </c>
      <c r="G525" s="4">
        <v>16000.0</v>
      </c>
      <c r="H525" s="4">
        <v>16000.0</v>
      </c>
      <c r="I525" s="4">
        <v>-19000.0</v>
      </c>
    </row>
    <row r="526">
      <c r="D526" s="3" t="s">
        <v>13</v>
      </c>
      <c r="E526" s="3">
        <v>3.0</v>
      </c>
      <c r="F526" s="4">
        <v>62000.0</v>
      </c>
      <c r="G526" s="4">
        <v>28000.0</v>
      </c>
      <c r="H526" s="4">
        <v>16000.0</v>
      </c>
      <c r="I526" s="4">
        <v>-43000.0</v>
      </c>
    </row>
    <row r="527">
      <c r="A527" s="3" t="s">
        <v>235</v>
      </c>
      <c r="B527" s="4">
        <v>16000.0</v>
      </c>
      <c r="C527" s="3" t="s">
        <v>10</v>
      </c>
      <c r="D527" s="3" t="s">
        <v>11</v>
      </c>
      <c r="E527" s="3">
        <v>6.0</v>
      </c>
      <c r="F527" s="4">
        <v>610000.0</v>
      </c>
      <c r="G527" s="4">
        <v>160000.0</v>
      </c>
      <c r="H527" s="4">
        <v>35000.0</v>
      </c>
      <c r="I527" s="4">
        <v>454000.0</v>
      </c>
    </row>
    <row r="528">
      <c r="D528" s="3" t="s">
        <v>13</v>
      </c>
      <c r="E528" s="3">
        <v>5.0</v>
      </c>
      <c r="F528" s="4">
        <v>211000.0</v>
      </c>
      <c r="G528" s="4">
        <v>105000.0</v>
      </c>
      <c r="H528" s="4">
        <v>15000.0</v>
      </c>
      <c r="I528" s="4">
        <v>81000.0</v>
      </c>
    </row>
    <row r="529">
      <c r="C529" s="3" t="s">
        <v>4141</v>
      </c>
      <c r="D529" s="3" t="s">
        <v>11</v>
      </c>
      <c r="E529" s="3">
        <v>1.0</v>
      </c>
      <c r="F529" s="4">
        <v>58000.0</v>
      </c>
      <c r="G529" s="4">
        <v>58000.0</v>
      </c>
      <c r="H529" s="4">
        <v>58000.0</v>
      </c>
      <c r="I529" s="4">
        <v>32000.0</v>
      </c>
    </row>
    <row r="530">
      <c r="D530" s="3" t="s">
        <v>13</v>
      </c>
      <c r="E530" s="3">
        <v>1.0</v>
      </c>
      <c r="F530" s="4">
        <v>52000.0</v>
      </c>
      <c r="G530" s="4">
        <v>52000.0</v>
      </c>
      <c r="H530" s="4">
        <v>52000.0</v>
      </c>
      <c r="I530" s="4">
        <v>26000.0</v>
      </c>
    </row>
    <row r="531">
      <c r="C531" s="3" t="s">
        <v>14</v>
      </c>
      <c r="D531" s="3" t="s">
        <v>13</v>
      </c>
      <c r="E531" s="3">
        <v>2.0</v>
      </c>
      <c r="F531" s="4">
        <v>51000.0</v>
      </c>
      <c r="G531" s="4">
        <v>45000.0</v>
      </c>
      <c r="H531" s="4">
        <v>6000.0</v>
      </c>
      <c r="I531" s="4">
        <v>-1000.0</v>
      </c>
    </row>
    <row r="532">
      <c r="C532" s="3" t="s">
        <v>4140</v>
      </c>
      <c r="D532" s="3" t="s">
        <v>11</v>
      </c>
      <c r="E532" s="3">
        <v>3.0</v>
      </c>
      <c r="F532" s="4">
        <v>144000.0</v>
      </c>
      <c r="G532" s="4">
        <v>85000.0</v>
      </c>
      <c r="H532" s="4">
        <v>9000.0</v>
      </c>
      <c r="I532" s="4">
        <v>66000.0</v>
      </c>
    </row>
    <row r="533">
      <c r="D533" s="3" t="s">
        <v>13</v>
      </c>
      <c r="E533" s="3">
        <v>2.0</v>
      </c>
      <c r="F533" s="4">
        <v>27000.0</v>
      </c>
      <c r="G533" s="4">
        <v>22000.0</v>
      </c>
      <c r="H533" s="4">
        <v>5000.0</v>
      </c>
      <c r="I533" s="4">
        <v>-25000.0</v>
      </c>
    </row>
    <row r="534">
      <c r="A534" s="3" t="s">
        <v>237</v>
      </c>
      <c r="B534" s="4">
        <v>50000.0</v>
      </c>
      <c r="C534" s="3" t="s">
        <v>10</v>
      </c>
      <c r="D534" s="3" t="s">
        <v>11</v>
      </c>
      <c r="E534" s="3">
        <v>6.0</v>
      </c>
      <c r="F534" s="4">
        <v>538000.0</v>
      </c>
      <c r="G534" s="4">
        <v>180000.0</v>
      </c>
      <c r="H534" s="4">
        <v>28000.0</v>
      </c>
      <c r="I534" s="4">
        <v>178000.0</v>
      </c>
    </row>
    <row r="535">
      <c r="D535" s="3" t="s">
        <v>13</v>
      </c>
      <c r="E535" s="3">
        <v>6.0</v>
      </c>
      <c r="F535" s="4">
        <v>950000.0</v>
      </c>
      <c r="G535" s="4">
        <v>460000.0</v>
      </c>
      <c r="H535" s="4">
        <v>60000.0</v>
      </c>
      <c r="I535" s="4">
        <v>590000.0</v>
      </c>
    </row>
    <row r="536">
      <c r="A536" s="3" t="s">
        <v>239</v>
      </c>
      <c r="B536" s="4">
        <v>10000.0</v>
      </c>
      <c r="C536" s="3" t="s">
        <v>10</v>
      </c>
      <c r="D536" s="3" t="s">
        <v>11</v>
      </c>
      <c r="E536" s="3">
        <v>5.0</v>
      </c>
      <c r="F536" s="4">
        <v>266000.0</v>
      </c>
      <c r="G536" s="4">
        <v>100000.0</v>
      </c>
      <c r="H536" s="4">
        <v>32000.0</v>
      </c>
      <c r="I536" s="4">
        <v>166000.0</v>
      </c>
    </row>
    <row r="537">
      <c r="D537" s="3" t="s">
        <v>13</v>
      </c>
      <c r="E537" s="3">
        <v>5.0</v>
      </c>
      <c r="F537" s="4">
        <v>219000.0</v>
      </c>
      <c r="G537" s="4">
        <v>90000.0</v>
      </c>
      <c r="H537" s="4">
        <v>22000.0</v>
      </c>
      <c r="I537" s="4">
        <v>119000.0</v>
      </c>
    </row>
    <row r="538">
      <c r="C538" s="3" t="s">
        <v>4141</v>
      </c>
      <c r="D538" s="3" t="s">
        <v>11</v>
      </c>
      <c r="E538" s="3">
        <v>1.0</v>
      </c>
      <c r="F538" s="4">
        <v>5000.0</v>
      </c>
      <c r="G538" s="4">
        <v>5000.0</v>
      </c>
      <c r="H538" s="4">
        <v>5000.0</v>
      </c>
      <c r="I538" s="4">
        <v>-15000.0</v>
      </c>
    </row>
    <row r="539">
      <c r="D539" s="3" t="s">
        <v>13</v>
      </c>
      <c r="E539" s="3">
        <v>3.0</v>
      </c>
      <c r="F539" s="4">
        <v>27000.0</v>
      </c>
      <c r="G539" s="4">
        <v>10000.0</v>
      </c>
      <c r="H539" s="4">
        <v>8000.0</v>
      </c>
      <c r="I539" s="4">
        <v>-33000.0</v>
      </c>
    </row>
    <row r="540">
      <c r="C540" s="3" t="s">
        <v>14</v>
      </c>
      <c r="D540" s="3" t="s">
        <v>11</v>
      </c>
      <c r="E540" s="3">
        <v>3.0</v>
      </c>
      <c r="F540" s="4">
        <v>62000.0</v>
      </c>
      <c r="G540" s="4">
        <v>30000.0</v>
      </c>
      <c r="H540" s="4">
        <v>14000.0</v>
      </c>
      <c r="I540" s="4">
        <v>2000.0</v>
      </c>
    </row>
    <row r="541">
      <c r="D541" s="3" t="s">
        <v>13</v>
      </c>
      <c r="E541" s="3">
        <v>4.0</v>
      </c>
      <c r="F541" s="4">
        <v>175000.0</v>
      </c>
      <c r="G541" s="4">
        <v>120000.0</v>
      </c>
      <c r="H541" s="4">
        <v>3000.0</v>
      </c>
      <c r="I541" s="4">
        <v>95000.0</v>
      </c>
    </row>
    <row r="542">
      <c r="C542" s="3" t="s">
        <v>4140</v>
      </c>
      <c r="D542" s="3" t="s">
        <v>11</v>
      </c>
      <c r="E542" s="3">
        <v>10.0</v>
      </c>
      <c r="F542" s="4">
        <v>360000.0</v>
      </c>
      <c r="G542" s="4">
        <v>100000.0</v>
      </c>
      <c r="H542" s="4">
        <v>5000.0</v>
      </c>
      <c r="I542" s="4">
        <v>160000.0</v>
      </c>
    </row>
    <row r="543">
      <c r="D543" s="3" t="s">
        <v>13</v>
      </c>
      <c r="E543" s="3">
        <v>8.0</v>
      </c>
      <c r="F543" s="4">
        <v>138500.0</v>
      </c>
      <c r="G543" s="4">
        <v>45000.0</v>
      </c>
      <c r="H543" s="4">
        <v>2000.0</v>
      </c>
      <c r="I543" s="4">
        <v>-21500.0</v>
      </c>
    </row>
    <row r="544">
      <c r="A544" s="3" t="s">
        <v>241</v>
      </c>
      <c r="B544" s="4">
        <v>45000.0</v>
      </c>
      <c r="C544" s="3" t="s">
        <v>10</v>
      </c>
      <c r="D544" s="3" t="s">
        <v>11</v>
      </c>
      <c r="E544" s="3">
        <v>15.0</v>
      </c>
      <c r="F544" s="4">
        <v>1790000.0</v>
      </c>
      <c r="G544" s="4">
        <v>300000.0</v>
      </c>
      <c r="H544" s="4">
        <v>31000.0</v>
      </c>
      <c r="I544" s="4">
        <v>965000.0</v>
      </c>
    </row>
    <row r="545">
      <c r="D545" s="3" t="s">
        <v>13</v>
      </c>
      <c r="E545" s="3">
        <v>8.0</v>
      </c>
      <c r="F545" s="4">
        <v>819000.0</v>
      </c>
      <c r="G545" s="4">
        <v>225000.0</v>
      </c>
      <c r="H545" s="4">
        <v>48000.0</v>
      </c>
      <c r="I545" s="4">
        <v>379000.0</v>
      </c>
    </row>
    <row r="546">
      <c r="C546" s="3" t="s">
        <v>4143</v>
      </c>
      <c r="D546" s="3" t="s">
        <v>13</v>
      </c>
      <c r="E546" s="3">
        <v>1.0</v>
      </c>
      <c r="F546" s="5">
        <v>30000.0</v>
      </c>
      <c r="G546" s="5">
        <v>30000.0</v>
      </c>
      <c r="H546" s="5">
        <v>30000.0</v>
      </c>
      <c r="I546" s="4">
        <v>-25000.0</v>
      </c>
    </row>
    <row r="547">
      <c r="C547" s="3" t="s">
        <v>14</v>
      </c>
      <c r="D547" s="3" t="s">
        <v>11</v>
      </c>
      <c r="E547" s="3">
        <v>2.0</v>
      </c>
      <c r="F547" s="4">
        <v>63000.0</v>
      </c>
      <c r="G547" s="4">
        <v>38000.0</v>
      </c>
      <c r="H547" s="4">
        <v>25000.0</v>
      </c>
      <c r="I547" s="4">
        <v>-47000.0</v>
      </c>
    </row>
    <row r="548">
      <c r="D548" s="3" t="s">
        <v>13</v>
      </c>
      <c r="E548" s="3">
        <v>2.0</v>
      </c>
      <c r="F548" s="4">
        <v>87000.0</v>
      </c>
      <c r="G548" s="4">
        <v>45000.0</v>
      </c>
      <c r="H548" s="4">
        <v>42000.0</v>
      </c>
      <c r="I548" s="4">
        <v>-23000.0</v>
      </c>
    </row>
    <row r="549">
      <c r="C549" s="3" t="s">
        <v>4140</v>
      </c>
      <c r="D549" s="3" t="s">
        <v>11</v>
      </c>
      <c r="E549" s="3">
        <v>1.0</v>
      </c>
      <c r="F549" s="4">
        <v>45000.0</v>
      </c>
      <c r="G549" s="4">
        <v>45000.0</v>
      </c>
      <c r="H549" s="4">
        <v>45000.0</v>
      </c>
      <c r="I549" s="4">
        <v>-10000.0</v>
      </c>
    </row>
    <row r="550">
      <c r="D550" s="3" t="s">
        <v>13</v>
      </c>
      <c r="E550" s="3">
        <v>4.0</v>
      </c>
      <c r="F550" s="4">
        <v>197000.0</v>
      </c>
      <c r="G550" s="4">
        <v>80000.0</v>
      </c>
      <c r="H550" s="4">
        <v>30000.0</v>
      </c>
      <c r="I550" s="4">
        <v>-23000.0</v>
      </c>
    </row>
    <row r="551">
      <c r="A551" s="3" t="s">
        <v>243</v>
      </c>
      <c r="B551" s="4">
        <v>15000.0</v>
      </c>
      <c r="C551" s="3" t="s">
        <v>10</v>
      </c>
      <c r="D551" s="3" t="s">
        <v>11</v>
      </c>
      <c r="E551" s="3">
        <v>2.0</v>
      </c>
      <c r="F551" s="4">
        <v>50000.0</v>
      </c>
      <c r="G551" s="4">
        <v>30000.0</v>
      </c>
      <c r="H551" s="4">
        <v>20000.0</v>
      </c>
      <c r="I551" s="4">
        <v>0.0</v>
      </c>
    </row>
    <row r="552">
      <c r="D552" s="3" t="s">
        <v>13</v>
      </c>
      <c r="E552" s="3">
        <v>1.0</v>
      </c>
      <c r="F552" s="4">
        <v>38000.0</v>
      </c>
      <c r="G552" s="4">
        <v>38000.0</v>
      </c>
      <c r="H552" s="4">
        <v>38000.0</v>
      </c>
      <c r="I552" s="4">
        <v>13000.0</v>
      </c>
    </row>
    <row r="553">
      <c r="C553" s="3" t="s">
        <v>14</v>
      </c>
      <c r="D553" s="3" t="s">
        <v>11</v>
      </c>
      <c r="E553" s="3">
        <v>2.0</v>
      </c>
      <c r="F553" s="4">
        <v>12000.0</v>
      </c>
      <c r="G553" s="4">
        <v>7000.0</v>
      </c>
      <c r="H553" s="4">
        <v>5000.0</v>
      </c>
      <c r="I553" s="4">
        <v>-38000.0</v>
      </c>
    </row>
    <row r="554">
      <c r="C554" s="3" t="s">
        <v>4140</v>
      </c>
      <c r="D554" s="3" t="s">
        <v>11</v>
      </c>
      <c r="E554" s="3">
        <v>1.0</v>
      </c>
      <c r="F554" s="4">
        <v>18000.0</v>
      </c>
      <c r="G554" s="4">
        <v>18000.0</v>
      </c>
      <c r="H554" s="4">
        <v>18000.0</v>
      </c>
      <c r="I554" s="4">
        <v>-7000.0</v>
      </c>
    </row>
    <row r="555">
      <c r="A555" s="3" t="s">
        <v>245</v>
      </c>
      <c r="B555" s="4">
        <v>12500.0</v>
      </c>
      <c r="C555" s="3" t="s">
        <v>10</v>
      </c>
      <c r="D555" s="3" t="s">
        <v>11</v>
      </c>
      <c r="E555" s="3">
        <v>1.0</v>
      </c>
      <c r="F555" s="4">
        <v>155000.0</v>
      </c>
      <c r="G555" s="4">
        <v>155000.0</v>
      </c>
      <c r="H555" s="4">
        <v>155000.0</v>
      </c>
      <c r="I555" s="4">
        <v>132500.0</v>
      </c>
    </row>
    <row r="556">
      <c r="D556" s="3" t="s">
        <v>13</v>
      </c>
      <c r="E556" s="3">
        <v>3.0</v>
      </c>
      <c r="F556" s="4">
        <v>180000.0</v>
      </c>
      <c r="G556" s="4">
        <v>85000.0</v>
      </c>
      <c r="H556" s="4">
        <v>35000.0</v>
      </c>
      <c r="I556" s="4">
        <v>112500.0</v>
      </c>
    </row>
    <row r="557">
      <c r="C557" s="3" t="s">
        <v>4141</v>
      </c>
      <c r="D557" s="3" t="s">
        <v>11</v>
      </c>
      <c r="E557" s="3">
        <v>3.0</v>
      </c>
      <c r="F557" s="4">
        <v>93000.0</v>
      </c>
      <c r="G557" s="4">
        <v>62000.0</v>
      </c>
      <c r="H557" s="4">
        <v>15000.0</v>
      </c>
      <c r="I557" s="4">
        <v>25500.0</v>
      </c>
    </row>
    <row r="558">
      <c r="D558" s="3" t="s">
        <v>13</v>
      </c>
      <c r="E558" s="3">
        <v>3.0</v>
      </c>
      <c r="F558" s="4">
        <v>121000.0</v>
      </c>
      <c r="G558" s="4">
        <v>80000.0</v>
      </c>
      <c r="H558" s="4">
        <v>6000.0</v>
      </c>
      <c r="I558" s="4">
        <v>53500.0</v>
      </c>
    </row>
    <row r="559">
      <c r="C559" s="3" t="s">
        <v>14</v>
      </c>
      <c r="D559" s="3" t="s">
        <v>11</v>
      </c>
      <c r="E559" s="3">
        <v>3.0</v>
      </c>
      <c r="F559" s="4">
        <v>71000.0</v>
      </c>
      <c r="G559" s="4">
        <v>36000.0</v>
      </c>
      <c r="H559" s="4">
        <v>15000.0</v>
      </c>
      <c r="I559" s="4">
        <v>3500.0</v>
      </c>
    </row>
    <row r="560">
      <c r="D560" s="3" t="s">
        <v>13</v>
      </c>
      <c r="E560" s="3">
        <v>3.0</v>
      </c>
      <c r="F560" s="4">
        <v>57000.0</v>
      </c>
      <c r="G560" s="4">
        <v>45000.0</v>
      </c>
      <c r="H560" s="4">
        <v>5000.0</v>
      </c>
      <c r="I560" s="4">
        <v>-10500.0</v>
      </c>
    </row>
    <row r="561">
      <c r="C561" s="3" t="s">
        <v>4140</v>
      </c>
      <c r="D561" s="3" t="s">
        <v>11</v>
      </c>
      <c r="E561" s="3">
        <v>7.0</v>
      </c>
      <c r="F561" s="4">
        <v>130000.0</v>
      </c>
      <c r="G561" s="4">
        <v>36000.0</v>
      </c>
      <c r="H561" s="4">
        <v>1000.0</v>
      </c>
      <c r="I561" s="4">
        <v>-27500.0</v>
      </c>
    </row>
    <row r="562">
      <c r="D562" s="3" t="s">
        <v>13</v>
      </c>
      <c r="E562" s="3">
        <v>6.0</v>
      </c>
      <c r="F562" s="4">
        <v>67500.0</v>
      </c>
      <c r="G562" s="4">
        <v>21000.0</v>
      </c>
      <c r="H562" s="4">
        <v>1500.0</v>
      </c>
      <c r="I562" s="4">
        <v>-67500.0</v>
      </c>
    </row>
    <row r="563">
      <c r="A563" s="3" t="s">
        <v>247</v>
      </c>
      <c r="B563" s="4">
        <v>12500.0</v>
      </c>
      <c r="C563" s="3" t="s">
        <v>4143</v>
      </c>
      <c r="D563" s="3" t="s">
        <v>11</v>
      </c>
      <c r="E563" s="3">
        <v>1.0</v>
      </c>
      <c r="F563" s="5">
        <v>22000.0</v>
      </c>
      <c r="G563" s="5">
        <v>22000.0</v>
      </c>
      <c r="H563" s="5">
        <v>22000.0</v>
      </c>
      <c r="I563" s="4">
        <v>-500.0</v>
      </c>
    </row>
    <row r="564">
      <c r="A564" s="3" t="s">
        <v>249</v>
      </c>
      <c r="B564" s="4">
        <v>17500.0</v>
      </c>
      <c r="C564" s="3" t="s">
        <v>10</v>
      </c>
      <c r="D564" s="3" t="s">
        <v>11</v>
      </c>
      <c r="E564" s="3">
        <v>3.0</v>
      </c>
      <c r="F564" s="4">
        <v>280000.0</v>
      </c>
      <c r="G564" s="4">
        <v>160000.0</v>
      </c>
      <c r="H564" s="4">
        <v>48000.0</v>
      </c>
      <c r="I564" s="4">
        <v>197500.0</v>
      </c>
    </row>
    <row r="565">
      <c r="D565" s="3" t="s">
        <v>13</v>
      </c>
      <c r="E565" s="3">
        <v>3.0</v>
      </c>
      <c r="F565" s="4">
        <v>86000.0</v>
      </c>
      <c r="G565" s="4">
        <v>30000.0</v>
      </c>
      <c r="H565" s="4">
        <v>26000.0</v>
      </c>
      <c r="I565" s="4">
        <v>3500.0</v>
      </c>
    </row>
    <row r="566">
      <c r="C566" s="3" t="s">
        <v>4141</v>
      </c>
      <c r="D566" s="3" t="s">
        <v>13</v>
      </c>
      <c r="E566" s="3">
        <v>3.0</v>
      </c>
      <c r="F566" s="4">
        <v>30000.0</v>
      </c>
      <c r="G566" s="4">
        <v>15000.0</v>
      </c>
      <c r="H566" s="4">
        <v>5000.0</v>
      </c>
      <c r="I566" s="4">
        <v>-52500.0</v>
      </c>
    </row>
    <row r="567">
      <c r="C567" s="3" t="s">
        <v>14</v>
      </c>
      <c r="D567" s="3" t="s">
        <v>11</v>
      </c>
      <c r="E567" s="3">
        <v>3.0</v>
      </c>
      <c r="F567" s="4">
        <v>73000.0</v>
      </c>
      <c r="G567" s="4">
        <v>42000.0</v>
      </c>
      <c r="H567" s="4">
        <v>6000.0</v>
      </c>
      <c r="I567" s="4">
        <v>-9500.0</v>
      </c>
    </row>
    <row r="568">
      <c r="D568" s="3" t="s">
        <v>13</v>
      </c>
      <c r="E568" s="3">
        <v>5.0</v>
      </c>
      <c r="F568" s="4">
        <v>121000.0</v>
      </c>
      <c r="G568" s="4">
        <v>42000.0</v>
      </c>
      <c r="H568" s="4">
        <v>6000.0</v>
      </c>
      <c r="I568" s="4">
        <v>-16500.0</v>
      </c>
    </row>
    <row r="569">
      <c r="C569" s="3" t="s">
        <v>4140</v>
      </c>
      <c r="D569" s="3" t="s">
        <v>11</v>
      </c>
      <c r="E569" s="3">
        <v>2.0</v>
      </c>
      <c r="F569" s="4">
        <v>31000.0</v>
      </c>
      <c r="G569" s="4">
        <v>18000.0</v>
      </c>
      <c r="H569" s="4">
        <v>13000.0</v>
      </c>
      <c r="I569" s="4">
        <v>-24000.0</v>
      </c>
    </row>
    <row r="570">
      <c r="D570" s="3" t="s">
        <v>13</v>
      </c>
      <c r="E570" s="3">
        <v>8.0</v>
      </c>
      <c r="F570" s="4">
        <v>118000.0</v>
      </c>
      <c r="G570" s="4">
        <v>32000.0</v>
      </c>
      <c r="H570" s="4">
        <v>2000.0</v>
      </c>
      <c r="I570" s="4">
        <v>-102000.0</v>
      </c>
    </row>
    <row r="571">
      <c r="A571" s="3" t="s">
        <v>251</v>
      </c>
      <c r="B571" s="4">
        <v>30000.0</v>
      </c>
      <c r="C571" s="3" t="s">
        <v>10</v>
      </c>
      <c r="D571" s="3" t="s">
        <v>11</v>
      </c>
      <c r="E571" s="3">
        <v>1.0</v>
      </c>
      <c r="F571" s="4">
        <v>22000.0</v>
      </c>
      <c r="G571" s="4">
        <v>22000.0</v>
      </c>
      <c r="H571" s="4">
        <v>22000.0</v>
      </c>
      <c r="I571" s="4">
        <v>-18000.0</v>
      </c>
    </row>
    <row r="572">
      <c r="C572" s="3" t="s">
        <v>4141</v>
      </c>
      <c r="D572" s="3" t="s">
        <v>11</v>
      </c>
      <c r="E572" s="3">
        <v>1.0</v>
      </c>
      <c r="F572" s="4">
        <v>17000.0</v>
      </c>
      <c r="G572" s="4">
        <v>17000.0</v>
      </c>
      <c r="H572" s="4">
        <v>17000.0</v>
      </c>
      <c r="I572" s="4">
        <v>-23000.0</v>
      </c>
    </row>
    <row r="573">
      <c r="C573" s="3" t="s">
        <v>14</v>
      </c>
      <c r="D573" s="3" t="s">
        <v>13</v>
      </c>
      <c r="E573" s="3">
        <v>1.0</v>
      </c>
      <c r="F573" s="4">
        <v>52000.0</v>
      </c>
      <c r="G573" s="4">
        <v>52000.0</v>
      </c>
      <c r="H573" s="4">
        <v>52000.0</v>
      </c>
      <c r="I573" s="4">
        <v>12000.0</v>
      </c>
    </row>
    <row r="574">
      <c r="C574" s="3" t="s">
        <v>4140</v>
      </c>
      <c r="D574" s="3" t="s">
        <v>11</v>
      </c>
      <c r="E574" s="3">
        <v>2.0</v>
      </c>
      <c r="F574" s="4">
        <v>36000.0</v>
      </c>
      <c r="G574" s="4">
        <v>27000.0</v>
      </c>
      <c r="H574" s="4">
        <v>9000.0</v>
      </c>
      <c r="I574" s="4">
        <v>-44000.0</v>
      </c>
    </row>
    <row r="575">
      <c r="D575" s="3" t="s">
        <v>13</v>
      </c>
      <c r="E575" s="3">
        <v>2.0</v>
      </c>
      <c r="F575" s="4">
        <v>90000.0</v>
      </c>
      <c r="G575" s="4">
        <v>80000.0</v>
      </c>
      <c r="H575" s="4">
        <v>10000.0</v>
      </c>
      <c r="I575" s="4">
        <v>10000.0</v>
      </c>
    </row>
    <row r="576">
      <c r="A576" s="3" t="s">
        <v>255</v>
      </c>
      <c r="B576" s="4">
        <v>12000.0</v>
      </c>
      <c r="C576" s="3" t="s">
        <v>4140</v>
      </c>
      <c r="D576" s="3" t="s">
        <v>13</v>
      </c>
      <c r="E576" s="3">
        <v>1.0</v>
      </c>
      <c r="F576" s="4">
        <v>1000.0</v>
      </c>
      <c r="G576" s="4">
        <v>1000.0</v>
      </c>
      <c r="H576" s="4">
        <v>1000.0</v>
      </c>
      <c r="I576" s="4">
        <v>-21000.0</v>
      </c>
    </row>
    <row r="577">
      <c r="A577" s="3" t="s">
        <v>257</v>
      </c>
      <c r="B577" s="4">
        <v>10200.0</v>
      </c>
      <c r="C577" s="3" t="s">
        <v>14</v>
      </c>
      <c r="D577" s="3" t="s">
        <v>11</v>
      </c>
      <c r="E577" s="3">
        <v>4.0</v>
      </c>
      <c r="F577" s="4">
        <v>90000.0</v>
      </c>
      <c r="G577" s="4">
        <v>42000.0</v>
      </c>
      <c r="H577" s="4">
        <v>8000.0</v>
      </c>
      <c r="I577" s="4">
        <v>9200.0</v>
      </c>
    </row>
    <row r="578">
      <c r="D578" s="3" t="s">
        <v>13</v>
      </c>
      <c r="E578" s="3">
        <v>1.0</v>
      </c>
      <c r="F578" s="4">
        <v>11500.0</v>
      </c>
      <c r="G578" s="4">
        <v>11500.0</v>
      </c>
      <c r="H578" s="4">
        <v>11500.0</v>
      </c>
      <c r="I578" s="4">
        <v>-8700.0</v>
      </c>
    </row>
    <row r="579">
      <c r="C579" s="3" t="s">
        <v>4140</v>
      </c>
      <c r="D579" s="3" t="s">
        <v>11</v>
      </c>
      <c r="E579" s="3">
        <v>2.0</v>
      </c>
      <c r="F579" s="4">
        <v>27000.0</v>
      </c>
      <c r="G579" s="4">
        <v>15000.0</v>
      </c>
      <c r="H579" s="4">
        <v>12000.0</v>
      </c>
      <c r="I579" s="4">
        <v>-13400.0</v>
      </c>
    </row>
    <row r="580">
      <c r="D580" s="3" t="s">
        <v>13</v>
      </c>
      <c r="E580" s="3">
        <v>1.0</v>
      </c>
      <c r="F580" s="4">
        <v>13000.0</v>
      </c>
      <c r="G580" s="4">
        <v>13000.0</v>
      </c>
      <c r="H580" s="4">
        <v>13000.0</v>
      </c>
      <c r="I580" s="4">
        <v>-7200.0</v>
      </c>
    </row>
    <row r="581">
      <c r="A581" s="3" t="s">
        <v>259</v>
      </c>
      <c r="B581" s="4">
        <v>21000.0</v>
      </c>
      <c r="C581" s="3" t="s">
        <v>4141</v>
      </c>
      <c r="D581" s="3" t="s">
        <v>11</v>
      </c>
      <c r="E581" s="3">
        <v>1.0</v>
      </c>
      <c r="F581" s="4">
        <v>60000.0</v>
      </c>
      <c r="G581" s="4">
        <v>60000.0</v>
      </c>
      <c r="H581" s="4">
        <v>60000.0</v>
      </c>
      <c r="I581" s="4">
        <v>29000.0</v>
      </c>
    </row>
    <row r="582">
      <c r="A582" s="3" t="s">
        <v>261</v>
      </c>
      <c r="B582" s="4">
        <v>78000.0</v>
      </c>
      <c r="C582" s="3" t="s">
        <v>10</v>
      </c>
      <c r="D582" s="3" t="s">
        <v>11</v>
      </c>
      <c r="E582" s="3">
        <v>1.0</v>
      </c>
      <c r="F582" s="4">
        <v>135000.0</v>
      </c>
      <c r="G582" s="4">
        <v>135000.0</v>
      </c>
      <c r="H582" s="4">
        <v>135000.0</v>
      </c>
      <c r="I582" s="4">
        <v>47000.0</v>
      </c>
    </row>
    <row r="583">
      <c r="D583" s="3" t="s">
        <v>13</v>
      </c>
      <c r="E583" s="3">
        <v>1.0</v>
      </c>
      <c r="F583" s="4">
        <v>65000.0</v>
      </c>
      <c r="G583" s="4">
        <v>65000.0</v>
      </c>
      <c r="H583" s="4">
        <v>65000.0</v>
      </c>
      <c r="I583" s="4">
        <v>-23000.0</v>
      </c>
    </row>
    <row r="584">
      <c r="C584" s="3" t="s">
        <v>14</v>
      </c>
      <c r="D584" s="3" t="s">
        <v>11</v>
      </c>
      <c r="E584" s="3">
        <v>2.0</v>
      </c>
      <c r="F584" s="4">
        <v>131000.0</v>
      </c>
      <c r="G584" s="4">
        <v>115000.0</v>
      </c>
      <c r="H584" s="4">
        <v>16000.0</v>
      </c>
      <c r="I584" s="4">
        <v>-45000.0</v>
      </c>
    </row>
    <row r="585">
      <c r="D585" s="3" t="s">
        <v>13</v>
      </c>
      <c r="E585" s="3">
        <v>1.0</v>
      </c>
      <c r="F585" s="4">
        <v>47000.0</v>
      </c>
      <c r="G585" s="4">
        <v>47000.0</v>
      </c>
      <c r="H585" s="4">
        <v>47000.0</v>
      </c>
      <c r="I585" s="4">
        <v>-41000.0</v>
      </c>
    </row>
    <row r="586">
      <c r="A586" s="3" t="s">
        <v>263</v>
      </c>
      <c r="B586" s="4">
        <v>7200.0</v>
      </c>
      <c r="C586" s="3" t="s">
        <v>10</v>
      </c>
      <c r="D586" s="3" t="s">
        <v>13</v>
      </c>
      <c r="E586" s="3">
        <v>1.0</v>
      </c>
      <c r="F586" s="4">
        <v>100000.0</v>
      </c>
      <c r="G586" s="4">
        <v>100000.0</v>
      </c>
      <c r="H586" s="4">
        <v>100000.0</v>
      </c>
      <c r="I586" s="4">
        <v>82800.0</v>
      </c>
    </row>
    <row r="587">
      <c r="C587" s="3" t="s">
        <v>4141</v>
      </c>
      <c r="D587" s="3" t="s">
        <v>11</v>
      </c>
      <c r="E587" s="3">
        <v>1.0</v>
      </c>
      <c r="F587" s="4">
        <v>30000.0</v>
      </c>
      <c r="G587" s="4">
        <v>30000.0</v>
      </c>
      <c r="H587" s="4">
        <v>30000.0</v>
      </c>
      <c r="I587" s="4">
        <v>12800.0</v>
      </c>
    </row>
    <row r="588">
      <c r="D588" s="3" t="s">
        <v>13</v>
      </c>
      <c r="E588" s="3">
        <v>1.0</v>
      </c>
      <c r="F588" s="4">
        <v>17000.0</v>
      </c>
      <c r="G588" s="4">
        <v>17000.0</v>
      </c>
      <c r="H588" s="4">
        <v>17000.0</v>
      </c>
      <c r="I588" s="4">
        <v>-200.0</v>
      </c>
    </row>
    <row r="589">
      <c r="C589" s="3" t="s">
        <v>14</v>
      </c>
      <c r="D589" s="3" t="s">
        <v>11</v>
      </c>
      <c r="E589" s="3">
        <v>1.0</v>
      </c>
      <c r="F589" s="4">
        <v>9000.0</v>
      </c>
      <c r="G589" s="4">
        <v>9000.0</v>
      </c>
      <c r="H589" s="4">
        <v>9000.0</v>
      </c>
      <c r="I589" s="4">
        <v>-8200.0</v>
      </c>
    </row>
    <row r="590">
      <c r="D590" s="3" t="s">
        <v>13</v>
      </c>
      <c r="E590" s="3">
        <v>2.0</v>
      </c>
      <c r="F590" s="4">
        <v>24000.0</v>
      </c>
      <c r="G590" s="4">
        <v>18000.0</v>
      </c>
      <c r="H590" s="4">
        <v>6000.0</v>
      </c>
      <c r="I590" s="4">
        <v>-10400.0</v>
      </c>
    </row>
    <row r="591">
      <c r="A591" s="3" t="s">
        <v>265</v>
      </c>
      <c r="B591" s="4">
        <v>12500.0</v>
      </c>
      <c r="C591" s="3" t="s">
        <v>4141</v>
      </c>
      <c r="D591" s="3" t="s">
        <v>11</v>
      </c>
      <c r="E591" s="3">
        <v>1.0</v>
      </c>
      <c r="F591" s="4">
        <v>5000.0</v>
      </c>
      <c r="G591" s="4">
        <v>5000.0</v>
      </c>
      <c r="H591" s="4">
        <v>5000.0</v>
      </c>
      <c r="I591" s="4">
        <v>-17500.0</v>
      </c>
    </row>
    <row r="592">
      <c r="D592" s="3" t="s">
        <v>13</v>
      </c>
      <c r="E592" s="3">
        <v>1.0</v>
      </c>
      <c r="F592" s="4">
        <v>22000.0</v>
      </c>
      <c r="G592" s="4">
        <v>22000.0</v>
      </c>
      <c r="H592" s="4">
        <v>22000.0</v>
      </c>
      <c r="I592" s="4">
        <v>-500.0</v>
      </c>
    </row>
    <row r="593">
      <c r="C593" s="3" t="s">
        <v>4140</v>
      </c>
      <c r="D593" s="3" t="s">
        <v>11</v>
      </c>
      <c r="E593" s="3">
        <v>4.0</v>
      </c>
      <c r="F593" s="4">
        <v>12500.0</v>
      </c>
      <c r="G593" s="4">
        <v>7000.0</v>
      </c>
      <c r="H593" s="4">
        <v>1000.0</v>
      </c>
      <c r="I593" s="4">
        <v>-77500.0</v>
      </c>
    </row>
    <row r="594">
      <c r="D594" s="3" t="s">
        <v>13</v>
      </c>
      <c r="E594" s="3">
        <v>2.0</v>
      </c>
      <c r="F594" s="4">
        <v>5000.0</v>
      </c>
      <c r="G594" s="4">
        <v>4000.0</v>
      </c>
      <c r="H594" s="4">
        <v>1000.0</v>
      </c>
      <c r="I594" s="4">
        <v>-40000.0</v>
      </c>
    </row>
    <row r="595">
      <c r="A595" s="3" t="s">
        <v>267</v>
      </c>
      <c r="B595" s="4">
        <v>6000.0</v>
      </c>
      <c r="C595" s="3" t="s">
        <v>4143</v>
      </c>
      <c r="D595" s="3" t="s">
        <v>11</v>
      </c>
      <c r="E595" s="3">
        <v>1.0</v>
      </c>
      <c r="F595" s="5">
        <v>31000.0</v>
      </c>
      <c r="G595" s="5">
        <v>31000.0</v>
      </c>
      <c r="H595" s="5">
        <v>31000.0</v>
      </c>
      <c r="I595" s="4">
        <v>15000.0</v>
      </c>
    </row>
    <row r="596">
      <c r="C596" s="3" t="s">
        <v>14</v>
      </c>
      <c r="D596" s="3" t="s">
        <v>11</v>
      </c>
      <c r="E596" s="3">
        <v>1.0</v>
      </c>
      <c r="F596" s="4">
        <v>30000.0</v>
      </c>
      <c r="G596" s="4">
        <v>30000.0</v>
      </c>
      <c r="H596" s="4">
        <v>30000.0</v>
      </c>
      <c r="I596" s="4">
        <v>14000.0</v>
      </c>
    </row>
    <row r="597">
      <c r="C597" s="3" t="s">
        <v>4140</v>
      </c>
      <c r="D597" s="3" t="s">
        <v>11</v>
      </c>
      <c r="E597" s="3">
        <v>1.0</v>
      </c>
      <c r="F597" s="4">
        <v>15000.0</v>
      </c>
      <c r="G597" s="4">
        <v>15000.0</v>
      </c>
      <c r="H597" s="4">
        <v>15000.0</v>
      </c>
      <c r="I597" s="4">
        <v>-1000.0</v>
      </c>
    </row>
    <row r="598">
      <c r="A598" s="3" t="s">
        <v>269</v>
      </c>
      <c r="B598" s="4">
        <v>10800.0</v>
      </c>
      <c r="C598" s="3" t="s">
        <v>10</v>
      </c>
      <c r="D598" s="3" t="s">
        <v>11</v>
      </c>
      <c r="E598" s="3">
        <v>3.0</v>
      </c>
      <c r="F598" s="4">
        <v>184000.0</v>
      </c>
      <c r="G598" s="4">
        <v>140000.0</v>
      </c>
      <c r="H598" s="4">
        <v>20000.0</v>
      </c>
      <c r="I598" s="4">
        <v>121600.0</v>
      </c>
    </row>
    <row r="599">
      <c r="C599" s="3" t="s">
        <v>14</v>
      </c>
      <c r="D599" s="3" t="s">
        <v>11</v>
      </c>
      <c r="E599" s="3">
        <v>1.0</v>
      </c>
      <c r="F599" s="4">
        <v>6000.0</v>
      </c>
      <c r="G599" s="4">
        <v>6000.0</v>
      </c>
      <c r="H599" s="4">
        <v>6000.0</v>
      </c>
      <c r="I599" s="4">
        <v>-14800.0</v>
      </c>
    </row>
    <row r="600">
      <c r="C600" s="3" t="s">
        <v>4140</v>
      </c>
      <c r="D600" s="3" t="s">
        <v>11</v>
      </c>
      <c r="E600" s="3">
        <v>1.0</v>
      </c>
      <c r="F600" s="4">
        <v>28000.0</v>
      </c>
      <c r="G600" s="4">
        <v>28000.0</v>
      </c>
      <c r="H600" s="4">
        <v>28000.0</v>
      </c>
      <c r="I600" s="4">
        <v>7200.0</v>
      </c>
    </row>
    <row r="601">
      <c r="D601" s="3" t="s">
        <v>13</v>
      </c>
      <c r="E601" s="3">
        <v>1.0</v>
      </c>
      <c r="F601" s="4">
        <v>1000.0</v>
      </c>
      <c r="G601" s="4">
        <v>1000.0</v>
      </c>
      <c r="H601" s="4">
        <v>1000.0</v>
      </c>
      <c r="I601" s="4">
        <v>-19800.0</v>
      </c>
    </row>
    <row r="602">
      <c r="A602" s="3" t="s">
        <v>271</v>
      </c>
      <c r="B602" s="4">
        <v>5000.0</v>
      </c>
      <c r="C602" s="3" t="s">
        <v>4140</v>
      </c>
      <c r="D602" s="3" t="s">
        <v>13</v>
      </c>
      <c r="E602" s="3">
        <v>1.0</v>
      </c>
      <c r="F602" s="4">
        <v>4000.0</v>
      </c>
      <c r="G602" s="4">
        <v>4000.0</v>
      </c>
      <c r="H602" s="4">
        <v>4000.0</v>
      </c>
      <c r="I602" s="4">
        <v>-11000.0</v>
      </c>
    </row>
    <row r="603">
      <c r="A603" s="3" t="s">
        <v>273</v>
      </c>
      <c r="B603" s="4">
        <v>15000.0</v>
      </c>
      <c r="C603" s="3" t="s">
        <v>10</v>
      </c>
      <c r="D603" s="3" t="s">
        <v>11</v>
      </c>
      <c r="E603" s="3">
        <v>2.0</v>
      </c>
      <c r="F603" s="4">
        <v>124000.0</v>
      </c>
      <c r="G603" s="4">
        <v>88000.0</v>
      </c>
      <c r="H603" s="4">
        <v>36000.0</v>
      </c>
      <c r="I603" s="4">
        <v>74000.0</v>
      </c>
    </row>
    <row r="604">
      <c r="C604" s="3" t="s">
        <v>14</v>
      </c>
      <c r="D604" s="3" t="s">
        <v>11</v>
      </c>
      <c r="E604" s="3">
        <v>1.0</v>
      </c>
      <c r="F604" s="4">
        <v>35000.0</v>
      </c>
      <c r="G604" s="4">
        <v>35000.0</v>
      </c>
      <c r="H604" s="4">
        <v>35000.0</v>
      </c>
      <c r="I604" s="4">
        <v>10000.0</v>
      </c>
    </row>
    <row r="605">
      <c r="C605" s="3" t="s">
        <v>4140</v>
      </c>
      <c r="D605" s="3" t="s">
        <v>11</v>
      </c>
      <c r="E605" s="3">
        <v>1.0</v>
      </c>
      <c r="F605" s="4">
        <v>31000.0</v>
      </c>
      <c r="G605" s="4">
        <v>31000.0</v>
      </c>
      <c r="H605" s="4">
        <v>31000.0</v>
      </c>
      <c r="I605" s="4">
        <v>6000.0</v>
      </c>
    </row>
    <row r="606">
      <c r="D606" s="3" t="s">
        <v>13</v>
      </c>
      <c r="E606" s="3">
        <v>1.0</v>
      </c>
      <c r="F606" s="4">
        <v>14000.0</v>
      </c>
      <c r="G606" s="4">
        <v>14000.0</v>
      </c>
      <c r="H606" s="4">
        <v>14000.0</v>
      </c>
      <c r="I606" s="4">
        <v>-11000.0</v>
      </c>
    </row>
    <row r="607">
      <c r="A607" s="3" t="s">
        <v>275</v>
      </c>
      <c r="B607" s="4">
        <v>15000.0</v>
      </c>
      <c r="C607" s="3" t="s">
        <v>10</v>
      </c>
      <c r="D607" s="3" t="s">
        <v>11</v>
      </c>
      <c r="E607" s="3">
        <v>1.0</v>
      </c>
      <c r="F607" s="4">
        <v>110000.0</v>
      </c>
      <c r="G607" s="4">
        <v>110000.0</v>
      </c>
      <c r="H607" s="4">
        <v>110000.0</v>
      </c>
      <c r="I607" s="4">
        <v>85000.0</v>
      </c>
    </row>
    <row r="608">
      <c r="A608" s="3" t="s">
        <v>277</v>
      </c>
      <c r="B608" s="4">
        <v>10000.0</v>
      </c>
      <c r="C608" s="3" t="s">
        <v>4141</v>
      </c>
      <c r="D608" s="3" t="s">
        <v>11</v>
      </c>
      <c r="E608" s="3">
        <v>1.0</v>
      </c>
      <c r="F608" s="4">
        <v>4000.0</v>
      </c>
      <c r="G608" s="4">
        <v>4000.0</v>
      </c>
      <c r="H608" s="4">
        <v>4000.0</v>
      </c>
      <c r="I608" s="4">
        <v>-16000.0</v>
      </c>
    </row>
    <row r="609">
      <c r="C609" s="3" t="s">
        <v>4140</v>
      </c>
      <c r="D609" s="3" t="s">
        <v>11</v>
      </c>
      <c r="E609" s="3">
        <v>6.0</v>
      </c>
      <c r="F609" s="4">
        <v>53500.0</v>
      </c>
      <c r="G609" s="4">
        <v>17000.0</v>
      </c>
      <c r="H609" s="4">
        <v>3000.0</v>
      </c>
      <c r="I609" s="4">
        <v>-66500.0</v>
      </c>
    </row>
    <row r="610">
      <c r="D610" s="3" t="s">
        <v>13</v>
      </c>
      <c r="E610" s="3">
        <v>1.0</v>
      </c>
      <c r="F610" s="4">
        <v>3000.0</v>
      </c>
      <c r="G610" s="4">
        <v>3000.0</v>
      </c>
      <c r="H610" s="4">
        <v>3000.0</v>
      </c>
      <c r="I610" s="4">
        <v>-17000.0</v>
      </c>
    </row>
    <row r="611">
      <c r="A611" s="3" t="s">
        <v>279</v>
      </c>
      <c r="B611" s="4">
        <v>22500.0</v>
      </c>
      <c r="C611" s="3" t="s">
        <v>10</v>
      </c>
      <c r="D611" s="3" t="s">
        <v>11</v>
      </c>
      <c r="E611" s="3">
        <v>1.0</v>
      </c>
      <c r="F611" s="4">
        <v>75000.0</v>
      </c>
      <c r="G611" s="4">
        <v>75000.0</v>
      </c>
      <c r="H611" s="4">
        <v>75000.0</v>
      </c>
      <c r="I611" s="4">
        <v>42500.0</v>
      </c>
    </row>
    <row r="612">
      <c r="A612" s="3" t="s">
        <v>283</v>
      </c>
      <c r="B612" s="4">
        <v>10000.0</v>
      </c>
      <c r="C612" s="3" t="s">
        <v>4140</v>
      </c>
      <c r="D612" s="3" t="s">
        <v>13</v>
      </c>
      <c r="E612" s="3">
        <v>1.0</v>
      </c>
      <c r="F612" s="4">
        <v>36000.0</v>
      </c>
      <c r="G612" s="4">
        <v>36000.0</v>
      </c>
      <c r="H612" s="4">
        <v>36000.0</v>
      </c>
      <c r="I612" s="4">
        <v>16000.0</v>
      </c>
    </row>
    <row r="613">
      <c r="A613" s="3" t="s">
        <v>285</v>
      </c>
      <c r="B613" s="4">
        <v>200000.0</v>
      </c>
      <c r="C613" s="3" t="s">
        <v>10</v>
      </c>
      <c r="D613" s="3" t="s">
        <v>11</v>
      </c>
      <c r="E613" s="3">
        <v>8.0</v>
      </c>
      <c r="F613" s="4">
        <v>2000000.0</v>
      </c>
      <c r="G613" s="4">
        <v>600000.0</v>
      </c>
      <c r="H613" s="4">
        <v>48000.0</v>
      </c>
      <c r="I613" s="4">
        <v>320000.0</v>
      </c>
    </row>
    <row r="614">
      <c r="D614" s="3" t="s">
        <v>13</v>
      </c>
      <c r="E614" s="3">
        <v>3.0</v>
      </c>
      <c r="F614" s="4">
        <v>1365000.0</v>
      </c>
      <c r="G614" s="4">
        <v>675000.0</v>
      </c>
      <c r="H614" s="4">
        <v>300000.0</v>
      </c>
      <c r="I614" s="4">
        <v>735000.0</v>
      </c>
    </row>
    <row r="615">
      <c r="C615" s="3" t="s">
        <v>4140</v>
      </c>
      <c r="D615" s="3" t="s">
        <v>13</v>
      </c>
      <c r="E615" s="3">
        <v>1.0</v>
      </c>
      <c r="F615" s="4">
        <v>52000.0</v>
      </c>
      <c r="G615" s="4">
        <v>52000.0</v>
      </c>
      <c r="H615" s="4">
        <v>52000.0</v>
      </c>
      <c r="I615" s="4">
        <v>-158000.0</v>
      </c>
    </row>
    <row r="616">
      <c r="A616" s="3" t="s">
        <v>287</v>
      </c>
      <c r="B616" s="4">
        <v>60000.0</v>
      </c>
      <c r="C616" s="3" t="s">
        <v>10</v>
      </c>
      <c r="D616" s="3" t="s">
        <v>11</v>
      </c>
      <c r="E616" s="3">
        <v>1.0</v>
      </c>
      <c r="F616" s="4">
        <v>100000.0</v>
      </c>
      <c r="G616" s="4">
        <v>100000.0</v>
      </c>
      <c r="H616" s="4">
        <v>100000.0</v>
      </c>
      <c r="I616" s="4">
        <v>30000.0</v>
      </c>
    </row>
    <row r="617">
      <c r="C617" s="3" t="s">
        <v>14</v>
      </c>
      <c r="D617" s="3" t="s">
        <v>13</v>
      </c>
      <c r="E617" s="3">
        <v>1.0</v>
      </c>
      <c r="F617" s="4">
        <v>37000.0</v>
      </c>
      <c r="G617" s="4">
        <v>37000.0</v>
      </c>
      <c r="H617" s="4">
        <v>37000.0</v>
      </c>
      <c r="I617" s="4">
        <v>-33000.0</v>
      </c>
    </row>
    <row r="618">
      <c r="A618" s="3" t="s">
        <v>289</v>
      </c>
      <c r="B618" s="4">
        <v>10000.0</v>
      </c>
      <c r="C618" s="3" t="s">
        <v>4141</v>
      </c>
      <c r="D618" s="3" t="s">
        <v>13</v>
      </c>
      <c r="E618" s="3">
        <v>2.0</v>
      </c>
      <c r="F618" s="4">
        <v>40000.0</v>
      </c>
      <c r="G618" s="4">
        <v>20000.0</v>
      </c>
      <c r="H618" s="4">
        <v>20000.0</v>
      </c>
      <c r="I618" s="4">
        <v>0.0</v>
      </c>
    </row>
    <row r="619">
      <c r="C619" s="3" t="s">
        <v>4140</v>
      </c>
      <c r="D619" s="3" t="s">
        <v>11</v>
      </c>
      <c r="E619" s="3">
        <v>1.0</v>
      </c>
      <c r="F619" s="4">
        <v>10000.0</v>
      </c>
      <c r="G619" s="4">
        <v>10000.0</v>
      </c>
      <c r="H619" s="4">
        <v>10000.0</v>
      </c>
      <c r="I619" s="4">
        <v>-10000.0</v>
      </c>
    </row>
    <row r="620">
      <c r="A620" s="3" t="s">
        <v>291</v>
      </c>
      <c r="B620" s="4">
        <v>10000.0</v>
      </c>
      <c r="C620" s="3" t="s">
        <v>10</v>
      </c>
      <c r="D620" s="3" t="s">
        <v>13</v>
      </c>
      <c r="E620" s="3">
        <v>1.0</v>
      </c>
      <c r="F620" s="4">
        <v>70000.0</v>
      </c>
      <c r="G620" s="4">
        <v>70000.0</v>
      </c>
      <c r="H620" s="4">
        <v>70000.0</v>
      </c>
      <c r="I620" s="4">
        <v>50000.0</v>
      </c>
    </row>
    <row r="621">
      <c r="A621" s="3" t="s">
        <v>293</v>
      </c>
      <c r="B621" s="4">
        <v>25000.0</v>
      </c>
      <c r="C621" s="3" t="s">
        <v>10</v>
      </c>
      <c r="D621" s="3" t="s">
        <v>11</v>
      </c>
      <c r="E621" s="3">
        <v>1.0</v>
      </c>
      <c r="F621" s="4">
        <v>28000.0</v>
      </c>
      <c r="G621" s="4">
        <v>28000.0</v>
      </c>
      <c r="H621" s="4">
        <v>28000.0</v>
      </c>
      <c r="I621" s="4">
        <v>-7000.0</v>
      </c>
    </row>
    <row r="622">
      <c r="D622" s="3" t="s">
        <v>13</v>
      </c>
      <c r="E622" s="3">
        <v>4.0</v>
      </c>
      <c r="F622" s="4">
        <v>250000.0</v>
      </c>
      <c r="G622" s="4">
        <v>80000.0</v>
      </c>
      <c r="H622" s="4">
        <v>40000.0</v>
      </c>
      <c r="I622" s="4">
        <v>110000.0</v>
      </c>
    </row>
    <row r="623">
      <c r="C623" s="3" t="s">
        <v>4140</v>
      </c>
      <c r="D623" s="3" t="s">
        <v>13</v>
      </c>
      <c r="E623" s="3">
        <v>1.0</v>
      </c>
      <c r="F623" s="4">
        <v>18000.0</v>
      </c>
      <c r="G623" s="4">
        <v>18000.0</v>
      </c>
      <c r="H623" s="4">
        <v>18000.0</v>
      </c>
      <c r="I623" s="4">
        <v>-17000.0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4" max="4" width="24.14"/>
    <col customWidth="1" min="7" max="7" width="34.0"/>
  </cols>
  <sheetData>
    <row r="1" ht="12.75" customHeight="1">
      <c r="A1" s="50" t="s">
        <v>4144</v>
      </c>
      <c r="B1" s="51" t="s">
        <v>2</v>
      </c>
      <c r="C1" s="52" t="s">
        <v>296</v>
      </c>
      <c r="D1" s="50" t="s">
        <v>297</v>
      </c>
      <c r="E1" s="50" t="s">
        <v>3</v>
      </c>
      <c r="F1" s="50" t="s">
        <v>298</v>
      </c>
      <c r="G1" s="50" t="s">
        <v>4145</v>
      </c>
      <c r="H1" s="50" t="s">
        <v>299</v>
      </c>
      <c r="I1" s="50" t="s">
        <v>302</v>
      </c>
      <c r="J1" s="50" t="s">
        <v>303</v>
      </c>
      <c r="K1" s="53" t="s">
        <v>304</v>
      </c>
      <c r="L1" s="54" t="s">
        <v>1</v>
      </c>
      <c r="M1" s="54"/>
      <c r="N1" s="55"/>
      <c r="O1" s="54"/>
      <c r="P1" s="56"/>
      <c r="Q1" s="57"/>
    </row>
    <row r="2" ht="12.75" customHeight="1">
      <c r="B2" s="58" t="s">
        <v>4146</v>
      </c>
      <c r="C2" s="59">
        <v>294.0</v>
      </c>
      <c r="D2" s="60" t="s">
        <v>4147</v>
      </c>
      <c r="E2" s="3" t="s">
        <v>11</v>
      </c>
      <c r="G2" s="60" t="s">
        <v>16</v>
      </c>
      <c r="I2" s="60" t="s">
        <v>1599</v>
      </c>
      <c r="J2" s="60" t="s">
        <v>4148</v>
      </c>
      <c r="K2" s="61">
        <v>50000.0</v>
      </c>
      <c r="L2" s="62">
        <f>VLOOKUP(G2,'Sale Lots'!$A$2:$N$910,14)</f>
        <v>6000</v>
      </c>
      <c r="N2" s="5"/>
      <c r="O2" s="4"/>
    </row>
    <row r="3" ht="12.75" customHeight="1">
      <c r="B3" s="60" t="s">
        <v>4143</v>
      </c>
      <c r="C3" s="60">
        <v>690.0</v>
      </c>
      <c r="D3" s="3" t="s">
        <v>4149</v>
      </c>
      <c r="E3" s="60" t="s">
        <v>11</v>
      </c>
      <c r="F3" s="60" t="s">
        <v>311</v>
      </c>
      <c r="G3" s="60" t="s">
        <v>16</v>
      </c>
      <c r="H3" s="60" t="s">
        <v>4150</v>
      </c>
      <c r="I3" s="63" t="s">
        <v>4151</v>
      </c>
      <c r="J3" s="60" t="s">
        <v>4152</v>
      </c>
      <c r="K3" s="60">
        <v>10000.0</v>
      </c>
      <c r="L3" s="62">
        <f>VLOOKUP(G3,'Sale Lots'!$A$2:$N$1110,14)</f>
        <v>6000</v>
      </c>
    </row>
    <row r="4" ht="12.75" customHeight="1">
      <c r="B4" s="64">
        <v>1.0</v>
      </c>
      <c r="C4" s="65" t="s">
        <v>4153</v>
      </c>
      <c r="D4" s="3" t="s">
        <v>4154</v>
      </c>
      <c r="E4" s="3" t="s">
        <v>11</v>
      </c>
      <c r="F4" s="3" t="s">
        <v>311</v>
      </c>
      <c r="G4" s="3" t="s">
        <v>4155</v>
      </c>
      <c r="H4" s="3" t="s">
        <v>4156</v>
      </c>
      <c r="I4" s="3" t="s">
        <v>1959</v>
      </c>
      <c r="J4" s="3" t="s">
        <v>4152</v>
      </c>
      <c r="K4" s="66">
        <v>1000.0</v>
      </c>
      <c r="L4" s="62">
        <f>VLOOKUP(G4,'Sale Lots'!$A$2:$N$1200,14)</f>
        <v>6000</v>
      </c>
      <c r="O4" s="67"/>
    </row>
    <row r="5" ht="12.75" customHeight="1">
      <c r="A5" s="60" t="s">
        <v>4157</v>
      </c>
      <c r="B5" s="64">
        <v>2.0</v>
      </c>
      <c r="C5" s="65" t="s">
        <v>4158</v>
      </c>
      <c r="D5" s="3" t="s">
        <v>4159</v>
      </c>
      <c r="E5" s="3" t="s">
        <v>11</v>
      </c>
      <c r="F5" s="3" t="s">
        <v>311</v>
      </c>
      <c r="G5" s="3" t="s">
        <v>31</v>
      </c>
      <c r="H5" s="3" t="s">
        <v>4160</v>
      </c>
      <c r="I5" s="3" t="s">
        <v>1232</v>
      </c>
      <c r="J5" s="3" t="s">
        <v>2790</v>
      </c>
      <c r="K5" s="66"/>
      <c r="L5" s="62">
        <f>VLOOKUP(G5,'Sale Lots'!$A$2:$N$1210,14)</f>
        <v>5000</v>
      </c>
    </row>
    <row r="6" ht="12.75" customHeight="1">
      <c r="A6" s="60" t="s">
        <v>4157</v>
      </c>
      <c r="B6" s="64">
        <v>1.0</v>
      </c>
      <c r="C6" s="65" t="s">
        <v>4161</v>
      </c>
      <c r="D6" s="3" t="s">
        <v>4162</v>
      </c>
      <c r="E6" s="3" t="s">
        <v>11</v>
      </c>
      <c r="F6" s="3" t="s">
        <v>311</v>
      </c>
      <c r="G6" s="3" t="s">
        <v>31</v>
      </c>
      <c r="H6" s="3" t="s">
        <v>4163</v>
      </c>
      <c r="I6" s="3" t="s">
        <v>407</v>
      </c>
      <c r="J6" s="3" t="s">
        <v>2790</v>
      </c>
      <c r="K6" s="66">
        <v>7500.0</v>
      </c>
      <c r="L6" s="62">
        <f>VLOOKUP(G6,'Sale Lots'!$A$2:$N$1210,14)</f>
        <v>5000</v>
      </c>
    </row>
    <row r="7" ht="12.75" customHeight="1">
      <c r="A7" s="60" t="s">
        <v>4157</v>
      </c>
      <c r="B7" s="64">
        <v>1.0</v>
      </c>
      <c r="C7" s="65" t="s">
        <v>4164</v>
      </c>
      <c r="D7" s="3" t="s">
        <v>4165</v>
      </c>
      <c r="E7" s="3" t="s">
        <v>13</v>
      </c>
      <c r="F7" s="3" t="s">
        <v>358</v>
      </c>
      <c r="G7" s="3" t="s">
        <v>31</v>
      </c>
      <c r="H7" s="3" t="s">
        <v>4166</v>
      </c>
      <c r="I7" s="3" t="s">
        <v>1589</v>
      </c>
      <c r="J7" s="3" t="s">
        <v>2790</v>
      </c>
      <c r="K7" s="66"/>
      <c r="L7" s="62">
        <f>VLOOKUP(G7,'Sale Lots'!$A$2:$N$1210,14)</f>
        <v>5000</v>
      </c>
    </row>
    <row r="8" ht="12.75" customHeight="1">
      <c r="A8" s="60" t="s">
        <v>4157</v>
      </c>
      <c r="B8" s="64">
        <v>1.0</v>
      </c>
      <c r="C8" s="65" t="s">
        <v>4167</v>
      </c>
      <c r="D8" s="3" t="s">
        <v>4168</v>
      </c>
      <c r="E8" s="3" t="s">
        <v>13</v>
      </c>
      <c r="F8" s="3" t="s">
        <v>422</v>
      </c>
      <c r="G8" s="3" t="s">
        <v>31</v>
      </c>
      <c r="H8" s="3" t="s">
        <v>4169</v>
      </c>
      <c r="I8" s="3" t="s">
        <v>4170</v>
      </c>
      <c r="J8" s="3" t="s">
        <v>2790</v>
      </c>
      <c r="K8" s="66">
        <v>1500.0</v>
      </c>
      <c r="L8" s="62">
        <f>VLOOKUP(G8,'Sale Lots'!$A$2:$N$1210,14)</f>
        <v>5000</v>
      </c>
    </row>
    <row r="9" ht="12.75" customHeight="1">
      <c r="A9" s="3" t="s">
        <v>4171</v>
      </c>
      <c r="B9" s="64">
        <v>2.0</v>
      </c>
      <c r="C9" s="65" t="s">
        <v>4172</v>
      </c>
      <c r="D9" s="3" t="s">
        <v>4173</v>
      </c>
      <c r="E9" s="3" t="s">
        <v>13</v>
      </c>
      <c r="F9" s="3" t="s">
        <v>311</v>
      </c>
      <c r="G9" s="3" t="s">
        <v>33</v>
      </c>
      <c r="H9" s="3" t="s">
        <v>4174</v>
      </c>
      <c r="I9" s="3" t="s">
        <v>3773</v>
      </c>
      <c r="J9" s="3" t="s">
        <v>4152</v>
      </c>
      <c r="K9" s="66">
        <v>5000.0</v>
      </c>
      <c r="L9" s="62">
        <f>VLOOKUP(G9,'Sale Lots'!$A$2:$N$1210,14)</f>
        <v>5000</v>
      </c>
      <c r="O9" s="67"/>
    </row>
    <row r="10" ht="12.75" customHeight="1">
      <c r="B10" s="58" t="s">
        <v>4175</v>
      </c>
      <c r="C10" s="59">
        <v>53.0</v>
      </c>
      <c r="D10" s="60" t="s">
        <v>4176</v>
      </c>
      <c r="E10" s="60" t="s">
        <v>11</v>
      </c>
      <c r="F10" s="68"/>
      <c r="G10" s="68" t="s">
        <v>33</v>
      </c>
      <c r="H10" s="60"/>
      <c r="I10" s="60" t="s">
        <v>705</v>
      </c>
      <c r="J10" s="60" t="s">
        <v>4177</v>
      </c>
      <c r="K10" s="59">
        <v>20000.0</v>
      </c>
      <c r="L10" s="62">
        <f>VLOOKUP(G10,'Sale Lots'!$A$2:$N$1210,14)</f>
        <v>5000</v>
      </c>
      <c r="O10" s="4"/>
    </row>
    <row r="11" ht="12.75" customHeight="1">
      <c r="B11" s="58" t="s">
        <v>4146</v>
      </c>
      <c r="C11" s="59">
        <v>493.0</v>
      </c>
      <c r="D11" s="60" t="s">
        <v>4178</v>
      </c>
      <c r="E11" s="3" t="s">
        <v>11</v>
      </c>
      <c r="G11" s="60" t="s">
        <v>33</v>
      </c>
      <c r="I11" s="60" t="s">
        <v>1660</v>
      </c>
      <c r="J11" s="60" t="s">
        <v>4179</v>
      </c>
      <c r="K11" s="61">
        <v>40000.0</v>
      </c>
      <c r="L11" s="62">
        <f>VLOOKUP(G11,'Sale Lots'!$A$2:$N$1210,14)</f>
        <v>5000</v>
      </c>
      <c r="N11" s="5"/>
      <c r="O11" s="4"/>
    </row>
    <row r="12" ht="12.75" customHeight="1">
      <c r="A12" s="60" t="s">
        <v>4157</v>
      </c>
      <c r="B12" s="64">
        <v>1.0</v>
      </c>
      <c r="C12" s="65" t="s">
        <v>4180</v>
      </c>
      <c r="D12" s="3" t="s">
        <v>4181</v>
      </c>
      <c r="E12" s="3" t="s">
        <v>13</v>
      </c>
      <c r="F12" s="3" t="s">
        <v>358</v>
      </c>
      <c r="G12" s="3" t="s">
        <v>33</v>
      </c>
      <c r="H12" s="3" t="s">
        <v>4182</v>
      </c>
      <c r="I12" s="3" t="s">
        <v>1760</v>
      </c>
      <c r="J12" s="3" t="s">
        <v>2790</v>
      </c>
      <c r="K12" s="66">
        <v>28000.0</v>
      </c>
      <c r="L12" s="62">
        <f>VLOOKUP(G12,'Sale Lots'!$A$2:$N$1210,14)</f>
        <v>5000</v>
      </c>
    </row>
    <row r="13" ht="12.75" customHeight="1">
      <c r="B13" s="58" t="s">
        <v>4146</v>
      </c>
      <c r="C13" s="59">
        <v>319.0</v>
      </c>
      <c r="D13" s="60" t="s">
        <v>4183</v>
      </c>
      <c r="E13" s="3" t="s">
        <v>11</v>
      </c>
      <c r="G13" s="60" t="s">
        <v>33</v>
      </c>
      <c r="I13" s="60" t="s">
        <v>1045</v>
      </c>
      <c r="J13" s="60" t="s">
        <v>4184</v>
      </c>
      <c r="K13" s="69">
        <v>0.0</v>
      </c>
      <c r="L13" s="62">
        <f>VLOOKUP(G13,'Sale Lots'!$A$2:$N$1210,14)</f>
        <v>5000</v>
      </c>
    </row>
    <row r="14" ht="12.75" customHeight="1">
      <c r="B14" s="58" t="s">
        <v>4175</v>
      </c>
      <c r="C14" s="59">
        <v>136.0</v>
      </c>
      <c r="D14" s="60" t="s">
        <v>4185</v>
      </c>
      <c r="E14" s="3" t="s">
        <v>11</v>
      </c>
      <c r="F14" s="68"/>
      <c r="G14" s="68" t="s">
        <v>33</v>
      </c>
      <c r="H14" s="60"/>
      <c r="I14" s="60" t="s">
        <v>705</v>
      </c>
      <c r="J14" s="60" t="s">
        <v>4186</v>
      </c>
      <c r="K14" s="61"/>
      <c r="L14" s="62">
        <f>VLOOKUP(G14,'Sale Lots'!$A$2:$N$1210,14)</f>
        <v>5000</v>
      </c>
    </row>
    <row r="15" ht="12.75" customHeight="1">
      <c r="B15" s="70" t="s">
        <v>4143</v>
      </c>
      <c r="C15" s="60">
        <v>547.0</v>
      </c>
      <c r="D15" s="3" t="str">
        <f t="shared" ref="D15:D16" si="1">CONCAT(G15,H15)</f>
        <v>Australia (GB)Vestavia (IRE)</v>
      </c>
      <c r="E15" s="60" t="s">
        <v>4187</v>
      </c>
      <c r="F15" s="60" t="s">
        <v>875</v>
      </c>
      <c r="G15" s="60" t="s">
        <v>33</v>
      </c>
      <c r="H15" s="60" t="s">
        <v>4188</v>
      </c>
      <c r="I15" s="60" t="s">
        <v>790</v>
      </c>
      <c r="J15" s="60" t="s">
        <v>4152</v>
      </c>
      <c r="K15" s="3">
        <v>2.0E7</v>
      </c>
      <c r="L15" s="62">
        <f>VLOOKUP(G15,'Sale Lots'!$A$2:$N$1210,14)</f>
        <v>5000</v>
      </c>
    </row>
    <row r="16" ht="12.75" customHeight="1">
      <c r="B16" s="70" t="s">
        <v>4143</v>
      </c>
      <c r="C16" s="60">
        <v>551.0</v>
      </c>
      <c r="D16" s="3" t="str">
        <f t="shared" si="1"/>
        <v>Australia (GB)Voice of Truth (IRE)</v>
      </c>
      <c r="E16" s="60" t="s">
        <v>4187</v>
      </c>
      <c r="F16" s="60" t="s">
        <v>2242</v>
      </c>
      <c r="G16" s="60" t="s">
        <v>33</v>
      </c>
      <c r="H16" s="60" t="s">
        <v>4189</v>
      </c>
      <c r="I16" s="60" t="s">
        <v>407</v>
      </c>
      <c r="J16" s="60" t="s">
        <v>4152</v>
      </c>
      <c r="K16" s="3">
        <v>2.0E7</v>
      </c>
      <c r="L16" s="62">
        <f>VLOOKUP(G16,'Sale Lots'!$A$2:$N$1210,14)</f>
        <v>5000</v>
      </c>
    </row>
    <row r="17" ht="12.75" customHeight="1">
      <c r="B17" s="60" t="s">
        <v>4143</v>
      </c>
      <c r="C17" s="60">
        <v>705.0</v>
      </c>
      <c r="D17" s="60" t="s">
        <v>4190</v>
      </c>
      <c r="E17" s="60" t="s">
        <v>11</v>
      </c>
      <c r="F17" s="60" t="s">
        <v>358</v>
      </c>
      <c r="G17" s="60" t="s">
        <v>33</v>
      </c>
      <c r="H17" s="60">
        <v>2023.0</v>
      </c>
      <c r="I17" s="60" t="s">
        <v>1143</v>
      </c>
      <c r="J17" s="60" t="s">
        <v>4191</v>
      </c>
      <c r="K17" s="38"/>
      <c r="L17" s="62">
        <f>VLOOKUP(G17,'Sale Lots'!$A$2:$N$1210,14)</f>
        <v>5000</v>
      </c>
    </row>
    <row r="18" ht="12.75" customHeight="1">
      <c r="A18" s="3" t="s">
        <v>4171</v>
      </c>
      <c r="B18" s="64">
        <v>2.0</v>
      </c>
      <c r="C18" s="65" t="s">
        <v>4192</v>
      </c>
      <c r="D18" s="3" t="s">
        <v>4193</v>
      </c>
      <c r="E18" s="3" t="s">
        <v>13</v>
      </c>
      <c r="F18" s="3" t="s">
        <v>311</v>
      </c>
      <c r="G18" s="60" t="s">
        <v>37</v>
      </c>
      <c r="H18" s="3" t="s">
        <v>4194</v>
      </c>
      <c r="I18" s="3" t="s">
        <v>2315</v>
      </c>
      <c r="J18" s="3" t="s">
        <v>4152</v>
      </c>
      <c r="K18" s="66">
        <v>30000.0</v>
      </c>
      <c r="L18" s="62">
        <f>VLOOKUP(G18,'Sale Lots'!$A$2:$N$1210,14)</f>
        <v>5000</v>
      </c>
      <c r="O18" s="67"/>
    </row>
    <row r="19" ht="12.75" customHeight="1">
      <c r="A19" s="60" t="s">
        <v>4157</v>
      </c>
      <c r="B19" s="64">
        <v>1.0</v>
      </c>
      <c r="C19" s="65" t="s">
        <v>4195</v>
      </c>
      <c r="D19" s="3" t="s">
        <v>4196</v>
      </c>
      <c r="E19" s="3" t="s">
        <v>11</v>
      </c>
      <c r="F19" s="3" t="s">
        <v>311</v>
      </c>
      <c r="G19" s="3" t="s">
        <v>37</v>
      </c>
      <c r="H19" s="3" t="s">
        <v>4197</v>
      </c>
      <c r="I19" s="3" t="s">
        <v>4198</v>
      </c>
      <c r="J19" s="3" t="s">
        <v>2790</v>
      </c>
      <c r="K19" s="66">
        <v>11000.0</v>
      </c>
      <c r="L19" s="62">
        <f>VLOOKUP(G19,'Sale Lots'!$A$2:$N$1210,14)</f>
        <v>5000</v>
      </c>
    </row>
    <row r="20" ht="12.75" customHeight="1">
      <c r="B20" s="70" t="s">
        <v>4143</v>
      </c>
      <c r="C20" s="60">
        <v>609.0</v>
      </c>
      <c r="D20" s="3" t="str">
        <f t="shared" ref="D20:D21" si="2">CONCAT(G20,H20)</f>
        <v>Awtaad (IRE)Awtaad (IRE) x Art of Persuasion (GB)</v>
      </c>
      <c r="E20" s="60" t="s">
        <v>4199</v>
      </c>
      <c r="F20" s="60" t="s">
        <v>697</v>
      </c>
      <c r="G20" s="60" t="str">
        <f t="shared" ref="G20:G21" si="3">LEFT(H20, FIND(" x ", H20) - 1)</f>
        <v>Awtaad (IRE)</v>
      </c>
      <c r="H20" s="60" t="s">
        <v>4200</v>
      </c>
      <c r="I20" s="60" t="s">
        <v>2167</v>
      </c>
      <c r="J20" s="60" t="s">
        <v>4201</v>
      </c>
      <c r="K20" s="3">
        <v>0.0</v>
      </c>
      <c r="L20" s="62">
        <f>VLOOKUP(G20,'Sale Lots'!$A$2:$N$1210,14)</f>
        <v>5000</v>
      </c>
    </row>
    <row r="21" ht="12.75" customHeight="1">
      <c r="B21" s="70" t="s">
        <v>4143</v>
      </c>
      <c r="C21" s="60">
        <v>629.0</v>
      </c>
      <c r="D21" s="3" t="str">
        <f t="shared" si="2"/>
        <v>Awtaad (IRE)Awtaad (IRE) x Beramana (FR)</v>
      </c>
      <c r="E21" s="60" t="s">
        <v>4187</v>
      </c>
      <c r="F21" s="60" t="s">
        <v>721</v>
      </c>
      <c r="G21" s="60" t="str">
        <f t="shared" si="3"/>
        <v>Awtaad (IRE)</v>
      </c>
      <c r="H21" s="60" t="s">
        <v>4202</v>
      </c>
      <c r="I21" s="60" t="s">
        <v>4203</v>
      </c>
      <c r="J21" s="60" t="s">
        <v>4201</v>
      </c>
      <c r="K21" s="3">
        <v>0.0</v>
      </c>
      <c r="L21" s="62">
        <f>VLOOKUP(G21,'Sale Lots'!$A$2:$N$1210,14)</f>
        <v>5000</v>
      </c>
    </row>
    <row r="22" ht="12.75" customHeight="1">
      <c r="B22" s="60" t="s">
        <v>4143</v>
      </c>
      <c r="C22" s="60">
        <v>708.0</v>
      </c>
      <c r="D22" s="60" t="s">
        <v>4204</v>
      </c>
      <c r="E22" s="60" t="s">
        <v>11</v>
      </c>
      <c r="F22" s="60" t="s">
        <v>311</v>
      </c>
      <c r="G22" s="60" t="s">
        <v>37</v>
      </c>
      <c r="H22" s="60">
        <v>2023.0</v>
      </c>
      <c r="I22" s="63" t="s">
        <v>4205</v>
      </c>
      <c r="J22" s="60" t="s">
        <v>4177</v>
      </c>
      <c r="K22" s="71">
        <v>20000.0</v>
      </c>
      <c r="L22" s="62">
        <f>VLOOKUP(G22,'Sale Lots'!$A$2:$N$1210,14)</f>
        <v>5000</v>
      </c>
    </row>
    <row r="23" ht="12.75" customHeight="1">
      <c r="A23" s="3" t="s">
        <v>4171</v>
      </c>
      <c r="B23" s="64">
        <v>1.0</v>
      </c>
      <c r="C23" s="65" t="s">
        <v>4206</v>
      </c>
      <c r="D23" s="3" t="s">
        <v>4207</v>
      </c>
      <c r="E23" s="3" t="s">
        <v>11</v>
      </c>
      <c r="F23" s="3" t="s">
        <v>311</v>
      </c>
      <c r="G23" s="3" t="s">
        <v>39</v>
      </c>
      <c r="H23" s="3" t="s">
        <v>4208</v>
      </c>
      <c r="I23" s="3" t="s">
        <v>911</v>
      </c>
      <c r="J23" s="3" t="s">
        <v>4152</v>
      </c>
      <c r="K23" s="66">
        <v>20000.0</v>
      </c>
      <c r="L23" s="62">
        <f>VLOOKUP(G23,'Sale Lots'!$A$2:$N$910,14)</f>
        <v>17500</v>
      </c>
      <c r="O23" s="67"/>
    </row>
    <row r="24" ht="12.75" customHeight="1">
      <c r="B24" s="72" t="s">
        <v>4175</v>
      </c>
      <c r="C24" s="59">
        <v>51.0</v>
      </c>
      <c r="D24" s="60" t="s">
        <v>4209</v>
      </c>
      <c r="E24" s="3" t="s">
        <v>13</v>
      </c>
      <c r="F24" s="68"/>
      <c r="G24" s="68" t="s">
        <v>39</v>
      </c>
      <c r="H24" s="60"/>
      <c r="I24" s="60" t="s">
        <v>490</v>
      </c>
      <c r="J24" s="60" t="s">
        <v>4210</v>
      </c>
      <c r="K24" s="59">
        <v>150000.0</v>
      </c>
      <c r="L24" s="62">
        <f>VLOOKUP(G24,'Sale Lots'!$A$2:$N$910,14)</f>
        <v>17500</v>
      </c>
      <c r="O24" s="4"/>
    </row>
    <row r="25" ht="12.75" customHeight="1">
      <c r="B25" s="70" t="s">
        <v>4143</v>
      </c>
      <c r="C25" s="60">
        <v>565.0</v>
      </c>
      <c r="D25" s="3" t="str">
        <f t="shared" ref="D25:D26" si="4">CONCAT(G25,H25)</f>
        <v>Bated Breath (GB)Zaminast (GB)</v>
      </c>
      <c r="E25" s="60" t="s">
        <v>4187</v>
      </c>
      <c r="F25" s="60" t="s">
        <v>721</v>
      </c>
      <c r="G25" s="60" t="s">
        <v>39</v>
      </c>
      <c r="H25" s="60" t="s">
        <v>4211</v>
      </c>
      <c r="I25" s="60" t="s">
        <v>2328</v>
      </c>
      <c r="J25" s="60" t="s">
        <v>4152</v>
      </c>
      <c r="K25" s="3">
        <v>5000000.0</v>
      </c>
      <c r="L25" s="62">
        <f>VLOOKUP(G25,'Sale Lots'!$A$2:$N$910,14)</f>
        <v>17500</v>
      </c>
    </row>
    <row r="26" ht="12.75" customHeight="1">
      <c r="B26" s="70" t="s">
        <v>4143</v>
      </c>
      <c r="C26" s="60">
        <v>623.0</v>
      </c>
      <c r="D26" s="3" t="str">
        <f t="shared" si="4"/>
        <v>Belardo (IRE)Belardo (IRE) x Bantam (IRE)</v>
      </c>
      <c r="E26" s="60" t="s">
        <v>4187</v>
      </c>
      <c r="F26" s="60" t="s">
        <v>721</v>
      </c>
      <c r="G26" s="60" t="str">
        <f>LEFT(H26, FIND(" x ", H26) - 1)</f>
        <v>Belardo (IRE)</v>
      </c>
      <c r="H26" s="60" t="s">
        <v>4212</v>
      </c>
      <c r="I26" s="60" t="s">
        <v>924</v>
      </c>
      <c r="J26" s="60" t="s">
        <v>4213</v>
      </c>
      <c r="K26" s="3">
        <v>0.0</v>
      </c>
      <c r="L26" s="62">
        <f>VLOOKUP(G26,'Sale Lots'!$A$2:$N$910,14)</f>
        <v>17500</v>
      </c>
    </row>
    <row r="27" ht="12.75" customHeight="1">
      <c r="B27" s="58" t="s">
        <v>4146</v>
      </c>
      <c r="C27" s="59">
        <v>308.0</v>
      </c>
      <c r="D27" s="60" t="s">
        <v>4214</v>
      </c>
      <c r="E27" s="3" t="s">
        <v>13</v>
      </c>
      <c r="G27" s="60" t="s">
        <v>43</v>
      </c>
      <c r="I27" s="60" t="s">
        <v>1279</v>
      </c>
      <c r="J27" s="60" t="s">
        <v>4210</v>
      </c>
      <c r="K27" s="61">
        <v>150000.0</v>
      </c>
      <c r="L27" s="62">
        <f>VLOOKUP(G27,'Sale Lots'!$A$2:$N$910,14)</f>
        <v>60000</v>
      </c>
      <c r="N27" s="5"/>
      <c r="O27" s="4"/>
    </row>
    <row r="28" ht="12.75" customHeight="1">
      <c r="B28" s="58" t="s">
        <v>4146</v>
      </c>
      <c r="C28" s="59">
        <v>452.0</v>
      </c>
      <c r="D28" s="60" t="s">
        <v>4215</v>
      </c>
      <c r="E28" s="3" t="s">
        <v>13</v>
      </c>
      <c r="G28" s="60" t="s">
        <v>43</v>
      </c>
      <c r="I28" s="60" t="s">
        <v>496</v>
      </c>
      <c r="J28" s="60" t="s">
        <v>4216</v>
      </c>
      <c r="K28" s="69">
        <v>90000.0</v>
      </c>
      <c r="L28" s="62">
        <f>VLOOKUP(G28,'Sale Lots'!$A$2:$N$910,14)</f>
        <v>60000</v>
      </c>
    </row>
    <row r="29" ht="12.75" customHeight="1">
      <c r="B29" s="64">
        <v>1.0</v>
      </c>
      <c r="C29" s="65" t="s">
        <v>4217</v>
      </c>
      <c r="D29" s="3" t="s">
        <v>4218</v>
      </c>
      <c r="E29" s="3" t="s">
        <v>13</v>
      </c>
      <c r="F29" s="3" t="s">
        <v>311</v>
      </c>
      <c r="G29" s="3" t="s">
        <v>47</v>
      </c>
      <c r="H29" s="3" t="s">
        <v>4219</v>
      </c>
      <c r="I29" s="3" t="s">
        <v>865</v>
      </c>
      <c r="J29" s="3" t="s">
        <v>4152</v>
      </c>
      <c r="K29" s="66">
        <v>1500.0</v>
      </c>
      <c r="L29" s="62">
        <f>VLOOKUP(G29,'Sale Lots'!$A$2:$N$910,14)</f>
        <v>7500</v>
      </c>
      <c r="O29" s="67"/>
    </row>
    <row r="30" ht="12.75" customHeight="1">
      <c r="B30" s="60" t="s">
        <v>4143</v>
      </c>
      <c r="C30" s="60">
        <v>692.0</v>
      </c>
      <c r="D30" s="3" t="s">
        <v>4220</v>
      </c>
      <c r="E30" s="60" t="s">
        <v>13</v>
      </c>
      <c r="F30" s="60" t="s">
        <v>311</v>
      </c>
      <c r="G30" s="60" t="s">
        <v>47</v>
      </c>
      <c r="H30" s="60" t="s">
        <v>4221</v>
      </c>
      <c r="I30" s="63" t="s">
        <v>1193</v>
      </c>
      <c r="J30" s="60" t="s">
        <v>4152</v>
      </c>
      <c r="K30" s="60">
        <v>25000.0</v>
      </c>
      <c r="L30" s="62">
        <f>VLOOKUP(G30,'Sale Lots'!$A$2:$N$910,14)</f>
        <v>7500</v>
      </c>
    </row>
    <row r="31" ht="12.75" customHeight="1">
      <c r="A31" s="3" t="s">
        <v>4171</v>
      </c>
      <c r="B31" s="64">
        <v>2.0</v>
      </c>
      <c r="C31" s="65" t="s">
        <v>4222</v>
      </c>
      <c r="D31" s="3" t="s">
        <v>4223</v>
      </c>
      <c r="E31" s="3" t="s">
        <v>13</v>
      </c>
      <c r="F31" s="3" t="s">
        <v>311</v>
      </c>
      <c r="G31" s="3" t="s">
        <v>53</v>
      </c>
      <c r="H31" s="3" t="s">
        <v>4224</v>
      </c>
      <c r="I31" s="3" t="s">
        <v>705</v>
      </c>
      <c r="J31" s="3" t="s">
        <v>4152</v>
      </c>
      <c r="K31" s="66">
        <v>10000.0</v>
      </c>
      <c r="L31" s="62">
        <f>VLOOKUP(G31,'Sale Lots'!$A$2:$N$910,14)</f>
        <v>7500</v>
      </c>
      <c r="O31" s="67"/>
    </row>
    <row r="32" ht="12.75" customHeight="1">
      <c r="B32" s="60" t="s">
        <v>4143</v>
      </c>
      <c r="C32" s="60">
        <v>542.0</v>
      </c>
      <c r="D32" s="3" t="str">
        <f>CONCAT(G32,H32)</f>
        <v>Calyx (GB)Typify (GB)</v>
      </c>
      <c r="E32" s="60" t="s">
        <v>4187</v>
      </c>
      <c r="F32" s="60" t="s">
        <v>2242</v>
      </c>
      <c r="G32" s="60" t="s">
        <v>53</v>
      </c>
      <c r="H32" s="60" t="s">
        <v>4225</v>
      </c>
      <c r="I32" s="60" t="s">
        <v>4226</v>
      </c>
      <c r="J32" s="60" t="s">
        <v>4227</v>
      </c>
      <c r="K32" s="3">
        <v>1.4E7</v>
      </c>
      <c r="L32" s="62">
        <f>VLOOKUP(G32,'Sale Lots'!$A$2:$N$910,14)</f>
        <v>7500</v>
      </c>
    </row>
    <row r="33" ht="12.75" customHeight="1">
      <c r="B33" s="58" t="s">
        <v>4146</v>
      </c>
      <c r="C33" s="59">
        <v>326.0</v>
      </c>
      <c r="D33" s="60" t="s">
        <v>4228</v>
      </c>
      <c r="E33" s="60" t="s">
        <v>11</v>
      </c>
      <c r="G33" s="60" t="s">
        <v>55</v>
      </c>
      <c r="I33" s="60" t="s">
        <v>705</v>
      </c>
      <c r="J33" s="60" t="s">
        <v>4148</v>
      </c>
      <c r="K33" s="61">
        <v>50000.0</v>
      </c>
      <c r="L33" s="62">
        <f>VLOOKUP(G33,'Sale Lots'!$A$2:$N$910,14)</f>
        <v>7500</v>
      </c>
      <c r="N33" s="5"/>
      <c r="O33" s="4"/>
    </row>
    <row r="34" ht="12.75" customHeight="1">
      <c r="B34" s="72" t="s">
        <v>4175</v>
      </c>
      <c r="C34" s="61">
        <v>90.0</v>
      </c>
      <c r="D34" s="60" t="s">
        <v>4229</v>
      </c>
      <c r="E34" s="3" t="s">
        <v>11</v>
      </c>
      <c r="F34" s="68"/>
      <c r="G34" s="68" t="s">
        <v>55</v>
      </c>
      <c r="H34" s="60"/>
      <c r="I34" s="60" t="s">
        <v>3511</v>
      </c>
      <c r="J34" s="60" t="s">
        <v>4230</v>
      </c>
      <c r="K34" s="73"/>
      <c r="L34" s="62">
        <f>VLOOKUP(G34,'Sale Lots'!$A$2:$N$910,14)</f>
        <v>7500</v>
      </c>
    </row>
    <row r="35" ht="12.75" customHeight="1">
      <c r="B35" s="58" t="s">
        <v>4175</v>
      </c>
      <c r="C35" s="59">
        <v>6.0</v>
      </c>
      <c r="D35" s="60" t="s">
        <v>4231</v>
      </c>
      <c r="E35" s="3" t="s">
        <v>11</v>
      </c>
      <c r="F35" s="68"/>
      <c r="G35" s="68" t="s">
        <v>4232</v>
      </c>
      <c r="H35" s="60"/>
      <c r="I35" s="60" t="s">
        <v>1045</v>
      </c>
      <c r="J35" s="60" t="s">
        <v>4233</v>
      </c>
      <c r="K35" s="61">
        <v>35000.0</v>
      </c>
      <c r="L35" s="62">
        <f>VLOOKUP(G35,'Sale Lots'!$A$2:$N$910,14)</f>
        <v>7500</v>
      </c>
      <c r="N35" s="5"/>
      <c r="O35" s="4"/>
    </row>
    <row r="36" ht="12.75" customHeight="1">
      <c r="A36" s="3" t="s">
        <v>4171</v>
      </c>
      <c r="B36" s="64">
        <v>1.0</v>
      </c>
      <c r="C36" s="65" t="s">
        <v>4234</v>
      </c>
      <c r="D36" s="3" t="s">
        <v>4235</v>
      </c>
      <c r="E36" s="3" t="s">
        <v>11</v>
      </c>
      <c r="F36" s="3" t="s">
        <v>311</v>
      </c>
      <c r="G36" s="3" t="s">
        <v>59</v>
      </c>
      <c r="H36" s="3" t="s">
        <v>4236</v>
      </c>
      <c r="I36" s="3" t="s">
        <v>407</v>
      </c>
      <c r="J36" s="3" t="s">
        <v>4152</v>
      </c>
      <c r="K36" s="66">
        <v>10000.0</v>
      </c>
      <c r="L36" s="62">
        <f>VLOOKUP(G36,'Sale Lots'!$A$2:$N$910,14)</f>
        <v>30000</v>
      </c>
      <c r="O36" s="67"/>
    </row>
    <row r="37" ht="12.75" customHeight="1">
      <c r="A37" s="3" t="s">
        <v>4171</v>
      </c>
      <c r="B37" s="64">
        <v>2.0</v>
      </c>
      <c r="C37" s="65" t="s">
        <v>4237</v>
      </c>
      <c r="D37" s="3" t="s">
        <v>4238</v>
      </c>
      <c r="E37" s="3" t="s">
        <v>11</v>
      </c>
      <c r="F37" s="3" t="s">
        <v>311</v>
      </c>
      <c r="G37" s="3" t="s">
        <v>59</v>
      </c>
      <c r="H37" s="3" t="s">
        <v>4239</v>
      </c>
      <c r="I37" s="3" t="s">
        <v>705</v>
      </c>
      <c r="J37" s="3" t="s">
        <v>4152</v>
      </c>
      <c r="K37" s="66">
        <v>8000.0</v>
      </c>
      <c r="L37" s="62">
        <f>VLOOKUP(G37,'Sale Lots'!$A$2:$N$910,14)</f>
        <v>30000</v>
      </c>
      <c r="O37" s="67"/>
    </row>
    <row r="38" ht="12.75" customHeight="1">
      <c r="B38" s="58" t="s">
        <v>4175</v>
      </c>
      <c r="C38" s="59">
        <v>216.0</v>
      </c>
      <c r="D38" s="60" t="s">
        <v>4240</v>
      </c>
      <c r="E38" s="3" t="s">
        <v>11</v>
      </c>
      <c r="F38" s="68"/>
      <c r="G38" s="68" t="s">
        <v>59</v>
      </c>
      <c r="H38" s="60"/>
      <c r="I38" s="60" t="s">
        <v>1782</v>
      </c>
      <c r="J38" s="60" t="s">
        <v>4148</v>
      </c>
      <c r="K38" s="59">
        <v>50000.0</v>
      </c>
      <c r="L38" s="62">
        <f>VLOOKUP(G38,'Sale Lots'!$A$2:$N$910,14)</f>
        <v>30000</v>
      </c>
      <c r="O38" s="4"/>
    </row>
    <row r="39" ht="12.75" customHeight="1">
      <c r="B39" s="72" t="s">
        <v>4175</v>
      </c>
      <c r="C39" s="59">
        <v>255.0</v>
      </c>
      <c r="D39" s="60" t="s">
        <v>4241</v>
      </c>
      <c r="E39" s="3" t="s">
        <v>11</v>
      </c>
      <c r="F39" s="68"/>
      <c r="G39" s="68" t="s">
        <v>59</v>
      </c>
      <c r="H39" s="60"/>
      <c r="I39" s="60" t="s">
        <v>1358</v>
      </c>
      <c r="J39" s="60" t="s">
        <v>4242</v>
      </c>
      <c r="K39" s="59">
        <v>30000.0</v>
      </c>
      <c r="L39" s="62">
        <f>VLOOKUP(G39,'Sale Lots'!$A$2:$N$910,14)</f>
        <v>30000</v>
      </c>
      <c r="O39" s="4"/>
    </row>
    <row r="40" ht="12.75" customHeight="1">
      <c r="B40" s="58" t="s">
        <v>4146</v>
      </c>
      <c r="C40" s="59">
        <v>290.0</v>
      </c>
      <c r="D40" s="60" t="s">
        <v>4243</v>
      </c>
      <c r="E40" s="3" t="s">
        <v>13</v>
      </c>
      <c r="G40" s="60" t="s">
        <v>59</v>
      </c>
      <c r="I40" s="60" t="s">
        <v>412</v>
      </c>
      <c r="J40" s="60" t="s">
        <v>4244</v>
      </c>
      <c r="K40" s="61">
        <v>26000.0</v>
      </c>
      <c r="L40" s="62">
        <f>VLOOKUP(G40,'Sale Lots'!$A$2:$N$910,14)</f>
        <v>30000</v>
      </c>
      <c r="N40" s="5"/>
      <c r="O40" s="4"/>
    </row>
    <row r="41" ht="12.75" customHeight="1">
      <c r="B41" s="58" t="s">
        <v>4146</v>
      </c>
      <c r="C41" s="59">
        <v>468.0</v>
      </c>
      <c r="D41" s="60" t="s">
        <v>4245</v>
      </c>
      <c r="E41" s="3" t="s">
        <v>11</v>
      </c>
      <c r="G41" s="60" t="s">
        <v>59</v>
      </c>
      <c r="I41" s="60" t="s">
        <v>618</v>
      </c>
      <c r="J41" s="60" t="s">
        <v>4177</v>
      </c>
      <c r="K41" s="61">
        <v>20000.0</v>
      </c>
      <c r="L41" s="62">
        <f>VLOOKUP(G41,'Sale Lots'!$A$2:$N$910,14)</f>
        <v>30000</v>
      </c>
      <c r="N41" s="5"/>
      <c r="O41" s="4"/>
    </row>
    <row r="42" ht="12.75" customHeight="1">
      <c r="A42" s="60" t="s">
        <v>4157</v>
      </c>
      <c r="B42" s="64">
        <v>2.0</v>
      </c>
      <c r="C42" s="65" t="s">
        <v>4246</v>
      </c>
      <c r="D42" s="3" t="s">
        <v>4247</v>
      </c>
      <c r="E42" s="3" t="s">
        <v>13</v>
      </c>
      <c r="F42" s="3" t="s">
        <v>311</v>
      </c>
      <c r="G42" s="3" t="s">
        <v>59</v>
      </c>
      <c r="H42" s="3" t="s">
        <v>4248</v>
      </c>
      <c r="I42" s="3" t="s">
        <v>782</v>
      </c>
      <c r="J42" s="3" t="s">
        <v>2790</v>
      </c>
      <c r="K42" s="66">
        <v>4500.0</v>
      </c>
      <c r="L42" s="62">
        <f>VLOOKUP(G42,'Sale Lots'!$A$2:$N$910,14)</f>
        <v>30000</v>
      </c>
    </row>
    <row r="43" ht="12.75" customHeight="1">
      <c r="B43" s="58" t="s">
        <v>4175</v>
      </c>
      <c r="C43" s="59">
        <v>178.0</v>
      </c>
      <c r="D43" s="60" t="s">
        <v>4249</v>
      </c>
      <c r="E43" s="3" t="s">
        <v>13</v>
      </c>
      <c r="F43" s="68"/>
      <c r="G43" s="68" t="s">
        <v>59</v>
      </c>
      <c r="H43" s="60"/>
      <c r="I43" s="60" t="s">
        <v>1023</v>
      </c>
      <c r="J43" s="60" t="s">
        <v>4250</v>
      </c>
      <c r="K43" s="73"/>
      <c r="L43" s="62">
        <f>VLOOKUP(G43,'Sale Lots'!$A$2:$N$910,14)</f>
        <v>30000</v>
      </c>
    </row>
    <row r="44" ht="12.75" customHeight="1">
      <c r="A44" s="3" t="s">
        <v>4171</v>
      </c>
      <c r="B44" s="64">
        <v>2.0</v>
      </c>
      <c r="C44" s="65" t="s">
        <v>4251</v>
      </c>
      <c r="D44" s="3" t="s">
        <v>4252</v>
      </c>
      <c r="E44" s="3" t="s">
        <v>13</v>
      </c>
      <c r="F44" s="3" t="s">
        <v>358</v>
      </c>
      <c r="G44" s="3" t="s">
        <v>61</v>
      </c>
      <c r="H44" s="3" t="s">
        <v>4253</v>
      </c>
      <c r="I44" s="3" t="s">
        <v>418</v>
      </c>
      <c r="J44" s="3" t="s">
        <v>4152</v>
      </c>
      <c r="K44" s="66">
        <v>30000.0</v>
      </c>
      <c r="L44" s="62">
        <f>VLOOKUP(G44,'Sale Lots'!$A$2:$N$910,14)</f>
        <v>30000</v>
      </c>
      <c r="O44" s="67"/>
    </row>
    <row r="45" ht="12.75" customHeight="1">
      <c r="A45" s="3" t="s">
        <v>4171</v>
      </c>
      <c r="B45" s="64">
        <v>1.0</v>
      </c>
      <c r="C45" s="65" t="s">
        <v>4254</v>
      </c>
      <c r="D45" s="3" t="s">
        <v>4255</v>
      </c>
      <c r="E45" s="3" t="s">
        <v>13</v>
      </c>
      <c r="F45" s="3" t="s">
        <v>358</v>
      </c>
      <c r="G45" s="3" t="s">
        <v>61</v>
      </c>
      <c r="H45" s="3" t="s">
        <v>4256</v>
      </c>
      <c r="I45" s="3" t="s">
        <v>1045</v>
      </c>
      <c r="J45" s="3" t="s">
        <v>4152</v>
      </c>
      <c r="K45" s="66">
        <v>17000.0</v>
      </c>
      <c r="L45" s="62">
        <f>VLOOKUP(G45,'Sale Lots'!$A$2:$N$910,14)</f>
        <v>30000</v>
      </c>
      <c r="O45" s="67"/>
    </row>
    <row r="46" ht="12.75" customHeight="1">
      <c r="B46" s="60" t="s">
        <v>4143</v>
      </c>
      <c r="C46" s="60">
        <v>607.0</v>
      </c>
      <c r="D46" s="3" t="str">
        <f t="shared" ref="D46:D47" si="5">CONCAT(G46,H46)</f>
        <v>Circus Maximus (IRE)Circus Maximus (IRE) x Arosha (IRE)</v>
      </c>
      <c r="E46" s="60" t="s">
        <v>4199</v>
      </c>
      <c r="F46" s="60" t="s">
        <v>697</v>
      </c>
      <c r="G46" s="60" t="str">
        <f t="shared" ref="G46:G47" si="6">LEFT(H46, FIND(" x ", H46) - 1)</f>
        <v>Circus Maximus (IRE)</v>
      </c>
      <c r="H46" s="60" t="s">
        <v>4257</v>
      </c>
      <c r="I46" s="60" t="s">
        <v>383</v>
      </c>
      <c r="J46" s="60" t="s">
        <v>4258</v>
      </c>
      <c r="K46" s="3">
        <v>0.0</v>
      </c>
      <c r="L46" s="62">
        <f>VLOOKUP(G46,'Sale Lots'!$A$2:$N$910,14)</f>
        <v>30000</v>
      </c>
    </row>
    <row r="47" ht="12.75" customHeight="1">
      <c r="B47" s="60" t="s">
        <v>4143</v>
      </c>
      <c r="C47" s="60">
        <v>582.0</v>
      </c>
      <c r="D47" s="3" t="str">
        <f t="shared" si="5"/>
        <v>Circus Maximus (IRE)Circus Maximus (IRE) x Albaraaha (IRE)</v>
      </c>
      <c r="E47" s="60" t="s">
        <v>4199</v>
      </c>
      <c r="F47" s="60" t="s">
        <v>697</v>
      </c>
      <c r="G47" s="60" t="str">
        <f t="shared" si="6"/>
        <v>Circus Maximus (IRE)</v>
      </c>
      <c r="H47" s="60" t="s">
        <v>4259</v>
      </c>
      <c r="I47" s="60" t="s">
        <v>1023</v>
      </c>
      <c r="J47" s="60" t="s">
        <v>4260</v>
      </c>
      <c r="K47" s="3">
        <v>0.0</v>
      </c>
      <c r="L47" s="62">
        <f>VLOOKUP(G47,'Sale Lots'!$A$2:$N$910,14)</f>
        <v>30000</v>
      </c>
    </row>
    <row r="48" ht="12.75" customHeight="1">
      <c r="A48" s="3" t="s">
        <v>4171</v>
      </c>
      <c r="B48" s="64">
        <v>2.0</v>
      </c>
      <c r="C48" s="65" t="s">
        <v>4261</v>
      </c>
      <c r="D48" s="3" t="s">
        <v>4262</v>
      </c>
      <c r="E48" s="3" t="s">
        <v>11</v>
      </c>
      <c r="F48" s="3" t="s">
        <v>311</v>
      </c>
      <c r="G48" s="3" t="s">
        <v>67</v>
      </c>
      <c r="H48" s="3" t="s">
        <v>4263</v>
      </c>
      <c r="I48" s="3" t="s">
        <v>468</v>
      </c>
      <c r="J48" s="3" t="s">
        <v>4152</v>
      </c>
      <c r="K48" s="66">
        <v>8000.0</v>
      </c>
      <c r="L48" s="62">
        <f>VLOOKUP(G48,'Sale Lots'!$A$2:$N$910,14)</f>
        <v>12500</v>
      </c>
      <c r="O48" s="67"/>
    </row>
    <row r="49" ht="12.75" customHeight="1">
      <c r="B49" s="64">
        <v>1.0</v>
      </c>
      <c r="C49" s="65" t="s">
        <v>4264</v>
      </c>
      <c r="D49" s="3" t="s">
        <v>4265</v>
      </c>
      <c r="E49" s="3" t="s">
        <v>13</v>
      </c>
      <c r="F49" s="3" t="s">
        <v>311</v>
      </c>
      <c r="G49" s="3" t="s">
        <v>67</v>
      </c>
      <c r="H49" s="3" t="s">
        <v>4266</v>
      </c>
      <c r="I49" s="3" t="s">
        <v>799</v>
      </c>
      <c r="J49" s="3" t="s">
        <v>4152</v>
      </c>
      <c r="K49" s="66">
        <v>1000.0</v>
      </c>
      <c r="L49" s="62">
        <f>VLOOKUP(G49,'Sale Lots'!$A$2:$N$910,14)</f>
        <v>12500</v>
      </c>
      <c r="O49" s="67"/>
    </row>
    <row r="50" ht="12.75" customHeight="1">
      <c r="B50" s="64">
        <v>1.0</v>
      </c>
      <c r="C50" s="65" t="s">
        <v>4267</v>
      </c>
      <c r="D50" s="3" t="s">
        <v>4268</v>
      </c>
      <c r="E50" s="3" t="s">
        <v>13</v>
      </c>
      <c r="F50" s="3" t="s">
        <v>358</v>
      </c>
      <c r="G50" s="3" t="s">
        <v>67</v>
      </c>
      <c r="H50" s="3" t="s">
        <v>4269</v>
      </c>
      <c r="I50" s="3" t="s">
        <v>579</v>
      </c>
      <c r="J50" s="3" t="s">
        <v>4152</v>
      </c>
      <c r="K50" s="66">
        <v>11000.0</v>
      </c>
      <c r="L50" s="62">
        <f>VLOOKUP(G50,'Sale Lots'!$A$2:$N$910,14)</f>
        <v>12500</v>
      </c>
      <c r="O50" s="67"/>
    </row>
    <row r="51" ht="12.75" customHeight="1">
      <c r="B51" s="60" t="s">
        <v>4143</v>
      </c>
      <c r="C51" s="60">
        <v>684.0</v>
      </c>
      <c r="D51" s="3" t="str">
        <f>CONCAT(G51,H51)</f>
        <v>Cotai Glory (GB)Coffee Date (USA)</v>
      </c>
      <c r="E51" s="60" t="s">
        <v>11</v>
      </c>
      <c r="F51" s="60" t="s">
        <v>311</v>
      </c>
      <c r="G51" s="60" t="s">
        <v>67</v>
      </c>
      <c r="H51" s="60" t="s">
        <v>4270</v>
      </c>
      <c r="I51" s="60" t="s">
        <v>4271</v>
      </c>
      <c r="J51" s="60" t="s">
        <v>4272</v>
      </c>
      <c r="K51" s="71"/>
      <c r="L51" s="62">
        <f>VLOOKUP(G51,'Sale Lots'!$A$2:$N$910,14)</f>
        <v>12500</v>
      </c>
    </row>
    <row r="52" ht="12.75" customHeight="1">
      <c r="B52" s="60" t="s">
        <v>4143</v>
      </c>
      <c r="C52" s="60">
        <v>660.0</v>
      </c>
      <c r="D52" s="3" t="s">
        <v>4273</v>
      </c>
      <c r="E52" s="60" t="s">
        <v>11</v>
      </c>
      <c r="F52" s="60" t="s">
        <v>311</v>
      </c>
      <c r="G52" s="60" t="s">
        <v>67</v>
      </c>
      <c r="H52" s="60" t="s">
        <v>4274</v>
      </c>
      <c r="I52" s="63" t="s">
        <v>2149</v>
      </c>
      <c r="J52" s="60" t="s">
        <v>4152</v>
      </c>
      <c r="K52" s="60">
        <v>6000.0</v>
      </c>
      <c r="L52" s="62">
        <f>VLOOKUP(G52,'Sale Lots'!$A$2:$N$910,14)</f>
        <v>12500</v>
      </c>
    </row>
    <row r="53" ht="12.75" customHeight="1">
      <c r="B53" s="60" t="s">
        <v>4143</v>
      </c>
      <c r="C53" s="60">
        <v>698.0</v>
      </c>
      <c r="D53" s="3" t="s">
        <v>4275</v>
      </c>
      <c r="E53" s="60" t="s">
        <v>13</v>
      </c>
      <c r="F53" s="60" t="s">
        <v>358</v>
      </c>
      <c r="G53" s="60" t="s">
        <v>67</v>
      </c>
      <c r="H53" s="60" t="s">
        <v>4276</v>
      </c>
      <c r="I53" s="63" t="s">
        <v>705</v>
      </c>
      <c r="J53" s="60" t="s">
        <v>4152</v>
      </c>
      <c r="K53" s="60">
        <v>9000.0</v>
      </c>
      <c r="L53" s="62">
        <f>VLOOKUP(G53,'Sale Lots'!$A$2:$N$910,14)</f>
        <v>12500</v>
      </c>
    </row>
    <row r="54" ht="12.75" customHeight="1">
      <c r="B54" s="60" t="s">
        <v>4143</v>
      </c>
      <c r="C54" s="60">
        <v>711.0</v>
      </c>
      <c r="D54" s="60" t="s">
        <v>4277</v>
      </c>
      <c r="E54" s="60" t="s">
        <v>11</v>
      </c>
      <c r="F54" s="60" t="s">
        <v>311</v>
      </c>
      <c r="G54" s="60" t="s">
        <v>67</v>
      </c>
      <c r="H54" s="60">
        <v>2023.0</v>
      </c>
      <c r="I54" s="63" t="s">
        <v>4278</v>
      </c>
      <c r="J54" s="60" t="s">
        <v>4279</v>
      </c>
      <c r="K54" s="38">
        <v>8000.0</v>
      </c>
      <c r="L54" s="62">
        <f>VLOOKUP(G54,'Sale Lots'!$A$2:$N$910,14)</f>
        <v>12500</v>
      </c>
    </row>
    <row r="55" ht="12.75" customHeight="1">
      <c r="B55" s="64">
        <v>1.0</v>
      </c>
      <c r="C55" s="65" t="s">
        <v>4280</v>
      </c>
      <c r="D55" s="3" t="s">
        <v>4281</v>
      </c>
      <c r="E55" s="3" t="s">
        <v>13</v>
      </c>
      <c r="F55" s="3" t="s">
        <v>311</v>
      </c>
      <c r="G55" s="3" t="s">
        <v>69</v>
      </c>
      <c r="H55" s="3" t="s">
        <v>4282</v>
      </c>
      <c r="I55" s="3" t="s">
        <v>1193</v>
      </c>
      <c r="J55" s="3" t="s">
        <v>4152</v>
      </c>
      <c r="K55" s="66">
        <v>3500.0</v>
      </c>
      <c r="L55" s="62">
        <f>VLOOKUP(G55,'Sale Lots'!$A$2:$N$910,14)</f>
        <v>12500</v>
      </c>
      <c r="O55" s="67"/>
    </row>
    <row r="56" ht="12.75" customHeight="1">
      <c r="B56" s="58" t="s">
        <v>4146</v>
      </c>
      <c r="C56" s="59">
        <v>362.0</v>
      </c>
      <c r="D56" s="60" t="s">
        <v>4283</v>
      </c>
      <c r="E56" s="3" t="s">
        <v>11</v>
      </c>
      <c r="G56" s="60" t="s">
        <v>69</v>
      </c>
      <c r="I56" s="60" t="s">
        <v>525</v>
      </c>
      <c r="J56" s="60" t="s">
        <v>4284</v>
      </c>
      <c r="K56" s="61">
        <v>38000.0</v>
      </c>
      <c r="L56" s="62">
        <f>VLOOKUP(G56,'Sale Lots'!$A$2:$N$910,14)</f>
        <v>12500</v>
      </c>
      <c r="N56" s="5"/>
      <c r="O56" s="4"/>
    </row>
    <row r="57" ht="12.75" customHeight="1">
      <c r="A57" s="60" t="s">
        <v>4157</v>
      </c>
      <c r="B57" s="64">
        <v>1.0</v>
      </c>
      <c r="C57" s="65" t="s">
        <v>4285</v>
      </c>
      <c r="D57" s="3" t="s">
        <v>4286</v>
      </c>
      <c r="E57" s="3" t="s">
        <v>13</v>
      </c>
      <c r="F57" s="3" t="s">
        <v>311</v>
      </c>
      <c r="G57" s="3" t="s">
        <v>69</v>
      </c>
      <c r="H57" s="3" t="s">
        <v>4287</v>
      </c>
      <c r="I57" s="3" t="s">
        <v>322</v>
      </c>
      <c r="J57" s="3" t="s">
        <v>2790</v>
      </c>
      <c r="K57" s="66">
        <v>9000.0</v>
      </c>
      <c r="L57" s="62">
        <f>VLOOKUP(G57,'Sale Lots'!$A$2:$N$910,14)</f>
        <v>12500</v>
      </c>
    </row>
    <row r="58" ht="12.75" customHeight="1">
      <c r="A58" s="60" t="s">
        <v>4157</v>
      </c>
      <c r="B58" s="64">
        <v>2.0</v>
      </c>
      <c r="C58" s="65" t="s">
        <v>4288</v>
      </c>
      <c r="D58" s="3" t="s">
        <v>4289</v>
      </c>
      <c r="E58" s="3" t="s">
        <v>11</v>
      </c>
      <c r="F58" s="3" t="s">
        <v>311</v>
      </c>
      <c r="G58" s="3" t="s">
        <v>69</v>
      </c>
      <c r="H58" s="3" t="s">
        <v>4290</v>
      </c>
      <c r="I58" s="3" t="s">
        <v>668</v>
      </c>
      <c r="J58" s="3" t="s">
        <v>2790</v>
      </c>
      <c r="K58" s="66">
        <v>4500.0</v>
      </c>
      <c r="L58" s="62">
        <f>VLOOKUP(G58,'Sale Lots'!$A$2:$N$910,14)</f>
        <v>12500</v>
      </c>
    </row>
    <row r="59" ht="12.75" customHeight="1">
      <c r="A59" s="60" t="s">
        <v>4157</v>
      </c>
      <c r="B59" s="64">
        <v>1.0</v>
      </c>
      <c r="C59" s="65" t="s">
        <v>4291</v>
      </c>
      <c r="D59" s="3" t="s">
        <v>4292</v>
      </c>
      <c r="E59" s="3" t="s">
        <v>13</v>
      </c>
      <c r="F59" s="3" t="s">
        <v>311</v>
      </c>
      <c r="G59" s="3" t="s">
        <v>69</v>
      </c>
      <c r="H59" s="3" t="s">
        <v>4293</v>
      </c>
      <c r="I59" s="3" t="s">
        <v>639</v>
      </c>
      <c r="J59" s="3" t="s">
        <v>2790</v>
      </c>
      <c r="K59" s="66">
        <v>5500.0</v>
      </c>
      <c r="L59" s="62">
        <f>VLOOKUP(G59,'Sale Lots'!$A$2:$N$910,14)</f>
        <v>12500</v>
      </c>
    </row>
    <row r="60" ht="12.75" customHeight="1">
      <c r="B60" s="70" t="s">
        <v>4143</v>
      </c>
      <c r="C60" s="60">
        <v>558.0</v>
      </c>
      <c r="D60" s="3" t="str">
        <f t="shared" ref="D60:D63" si="7">CONCAT(G60,H60)</f>
        <v>Coulsty (IRE)Whistling Straits (FR)</v>
      </c>
      <c r="E60" s="60" t="s">
        <v>4199</v>
      </c>
      <c r="F60" s="60" t="s">
        <v>697</v>
      </c>
      <c r="G60" s="60" t="s">
        <v>69</v>
      </c>
      <c r="H60" s="60" t="s">
        <v>4294</v>
      </c>
      <c r="I60" s="60" t="s">
        <v>799</v>
      </c>
      <c r="J60" s="60" t="s">
        <v>4152</v>
      </c>
      <c r="K60" s="3">
        <v>6000000.0</v>
      </c>
      <c r="L60" s="62">
        <f>VLOOKUP(G60,'Sale Lots'!$A$2:$N$910,14)</f>
        <v>12500</v>
      </c>
    </row>
    <row r="61" ht="12.75" customHeight="1">
      <c r="B61" s="70" t="s">
        <v>4143</v>
      </c>
      <c r="C61" s="60">
        <v>608.0</v>
      </c>
      <c r="D61" s="3" t="str">
        <f t="shared" si="7"/>
        <v>Coulsty (IRE)Coulsty (IRE) x Art of Gold (GB)</v>
      </c>
      <c r="E61" s="60" t="s">
        <v>4199</v>
      </c>
      <c r="F61" s="60" t="s">
        <v>697</v>
      </c>
      <c r="G61" s="60" t="str">
        <f t="shared" ref="G61:G62" si="8">LEFT(H61, FIND(" x ", H61) - 1)</f>
        <v>Coulsty (IRE)</v>
      </c>
      <c r="H61" s="60" t="s">
        <v>4295</v>
      </c>
      <c r="I61" s="60" t="s">
        <v>1193</v>
      </c>
      <c r="J61" s="60" t="s">
        <v>4296</v>
      </c>
      <c r="K61" s="3">
        <v>0.0</v>
      </c>
      <c r="L61" s="62">
        <f>VLOOKUP(G61,'Sale Lots'!$A$2:$N$910,14)</f>
        <v>12500</v>
      </c>
    </row>
    <row r="62" ht="12.75" customHeight="1">
      <c r="B62" s="70" t="s">
        <v>4143</v>
      </c>
      <c r="C62" s="60">
        <v>620.0</v>
      </c>
      <c r="D62" s="3" t="str">
        <f t="shared" si="7"/>
        <v>Coulsty (IRE)Coulsty (IRE) x Ballyvaughan (IRE)</v>
      </c>
      <c r="E62" s="60" t="s">
        <v>4187</v>
      </c>
      <c r="F62" s="60" t="s">
        <v>4297</v>
      </c>
      <c r="G62" s="60" t="str">
        <f t="shared" si="8"/>
        <v>Coulsty (IRE)</v>
      </c>
      <c r="H62" s="60" t="s">
        <v>4298</v>
      </c>
      <c r="I62" s="60" t="s">
        <v>1675</v>
      </c>
      <c r="J62" s="60" t="s">
        <v>4201</v>
      </c>
      <c r="K62" s="3">
        <v>0.0</v>
      </c>
      <c r="L62" s="62">
        <f>VLOOKUP(G62,'Sale Lots'!$A$2:$N$910,14)</f>
        <v>12500</v>
      </c>
    </row>
    <row r="63" ht="12.75" customHeight="1">
      <c r="B63" s="60" t="s">
        <v>4143</v>
      </c>
      <c r="C63" s="60">
        <v>525.0</v>
      </c>
      <c r="D63" s="3" t="str">
        <f t="shared" si="7"/>
        <v>Coulsty (IRE)Texas Katie (GB)</v>
      </c>
      <c r="E63" s="60" t="s">
        <v>4199</v>
      </c>
      <c r="F63" s="60" t="s">
        <v>697</v>
      </c>
      <c r="G63" s="60" t="s">
        <v>69</v>
      </c>
      <c r="H63" s="60" t="s">
        <v>4299</v>
      </c>
      <c r="I63" s="60" t="s">
        <v>814</v>
      </c>
      <c r="J63" s="60" t="s">
        <v>4227</v>
      </c>
      <c r="K63" s="3">
        <v>2.3E7</v>
      </c>
      <c r="L63" s="62">
        <f>VLOOKUP(G63,'Sale Lots'!$A$2:$N$910,14)</f>
        <v>12500</v>
      </c>
    </row>
    <row r="64" ht="12.75" customHeight="1">
      <c r="B64" s="60" t="s">
        <v>4143</v>
      </c>
      <c r="C64" s="60">
        <v>726.0</v>
      </c>
      <c r="D64" s="60" t="s">
        <v>4300</v>
      </c>
      <c r="E64" s="60" t="s">
        <v>11</v>
      </c>
      <c r="F64" s="60" t="s">
        <v>311</v>
      </c>
      <c r="G64" s="60" t="s">
        <v>69</v>
      </c>
      <c r="H64" s="60">
        <v>2023.0</v>
      </c>
      <c r="I64" s="63" t="s">
        <v>814</v>
      </c>
      <c r="J64" s="60" t="s">
        <v>4301</v>
      </c>
      <c r="K64" s="38">
        <v>7000.0</v>
      </c>
      <c r="L64" s="62">
        <f>VLOOKUP(G64,'Sale Lots'!$A$2:$N$910,14)</f>
        <v>12500</v>
      </c>
    </row>
    <row r="65" ht="12.75" customHeight="1">
      <c r="A65" s="3" t="s">
        <v>4171</v>
      </c>
      <c r="B65" s="64">
        <v>2.0</v>
      </c>
      <c r="C65" s="65" t="s">
        <v>4302</v>
      </c>
      <c r="D65" s="3" t="s">
        <v>4303</v>
      </c>
      <c r="E65" s="3" t="s">
        <v>13</v>
      </c>
      <c r="F65" s="3" t="s">
        <v>311</v>
      </c>
      <c r="G65" s="3" t="s">
        <v>71</v>
      </c>
      <c r="H65" s="3" t="s">
        <v>4304</v>
      </c>
      <c r="I65" s="3" t="s">
        <v>3560</v>
      </c>
      <c r="J65" s="3" t="s">
        <v>4152</v>
      </c>
      <c r="K65" s="66">
        <v>12000.0</v>
      </c>
      <c r="L65" s="62">
        <f>VLOOKUP(G65,'Sale Lots'!$A$2:$N$910,14)</f>
        <v>12500</v>
      </c>
      <c r="O65" s="67"/>
    </row>
    <row r="66" ht="12.75" customHeight="1">
      <c r="B66" s="64">
        <v>1.0</v>
      </c>
      <c r="C66" s="65" t="s">
        <v>4305</v>
      </c>
      <c r="D66" s="3" t="s">
        <v>4306</v>
      </c>
      <c r="E66" s="3" t="s">
        <v>13</v>
      </c>
      <c r="F66" s="3" t="s">
        <v>311</v>
      </c>
      <c r="G66" s="3" t="s">
        <v>73</v>
      </c>
      <c r="H66" s="3" t="s">
        <v>4307</v>
      </c>
      <c r="I66" s="3" t="s">
        <v>362</v>
      </c>
      <c r="J66" s="3" t="s">
        <v>4152</v>
      </c>
      <c r="K66" s="66">
        <v>7000.0</v>
      </c>
      <c r="L66" s="62">
        <f>VLOOKUP(G66,'Sale Lots'!$A$2:$N$910,14)</f>
        <v>12500</v>
      </c>
      <c r="O66" s="67"/>
    </row>
    <row r="67" ht="12.75" customHeight="1">
      <c r="B67" s="64">
        <v>1.0</v>
      </c>
      <c r="C67" s="65" t="s">
        <v>4308</v>
      </c>
      <c r="D67" s="3" t="s">
        <v>4309</v>
      </c>
      <c r="E67" s="3" t="s">
        <v>11</v>
      </c>
      <c r="F67" s="3" t="s">
        <v>311</v>
      </c>
      <c r="G67" s="3" t="s">
        <v>73</v>
      </c>
      <c r="H67" s="3" t="s">
        <v>4310</v>
      </c>
      <c r="I67" s="3" t="s">
        <v>799</v>
      </c>
      <c r="J67" s="3" t="s">
        <v>4152</v>
      </c>
      <c r="K67" s="66">
        <v>1000.0</v>
      </c>
      <c r="L67" s="62">
        <f>VLOOKUP(G67,'Sale Lots'!$A$2:$N$910,14)</f>
        <v>12500</v>
      </c>
      <c r="O67" s="67"/>
    </row>
    <row r="68" ht="12.75" customHeight="1">
      <c r="B68" s="64">
        <v>1.0</v>
      </c>
      <c r="C68" s="65" t="s">
        <v>4311</v>
      </c>
      <c r="D68" s="3" t="s">
        <v>4312</v>
      </c>
      <c r="E68" s="3" t="s">
        <v>13</v>
      </c>
      <c r="F68" s="3" t="s">
        <v>311</v>
      </c>
      <c r="G68" s="3" t="s">
        <v>73</v>
      </c>
      <c r="H68" s="3" t="s">
        <v>4313</v>
      </c>
      <c r="I68" s="3" t="s">
        <v>4314</v>
      </c>
      <c r="J68" s="3" t="s">
        <v>4152</v>
      </c>
      <c r="K68" s="66">
        <v>1000.0</v>
      </c>
      <c r="L68" s="62">
        <f>VLOOKUP(G68,'Sale Lots'!$A$2:$N$910,14)</f>
        <v>12500</v>
      </c>
      <c r="O68" s="67"/>
    </row>
    <row r="69" ht="12.75" customHeight="1">
      <c r="B69" s="72" t="s">
        <v>4175</v>
      </c>
      <c r="C69" s="59">
        <v>230.0</v>
      </c>
      <c r="D69" s="60" t="s">
        <v>4315</v>
      </c>
      <c r="E69" s="3" t="s">
        <v>13</v>
      </c>
      <c r="F69" s="68"/>
      <c r="G69" s="68" t="s">
        <v>75</v>
      </c>
      <c r="H69" s="60"/>
      <c r="I69" s="60" t="s">
        <v>1045</v>
      </c>
      <c r="J69" s="60" t="s">
        <v>4316</v>
      </c>
      <c r="K69" s="59">
        <v>1000.0</v>
      </c>
      <c r="L69" s="62">
        <f>VLOOKUP(G69,'Sale Lots'!$A$2:$N$910,14)</f>
        <v>12500</v>
      </c>
      <c r="O69" s="4"/>
    </row>
    <row r="70" ht="12.75" customHeight="1">
      <c r="B70" s="58" t="s">
        <v>4146</v>
      </c>
      <c r="C70" s="59">
        <v>291.0</v>
      </c>
      <c r="D70" s="60" t="s">
        <v>4317</v>
      </c>
      <c r="E70" s="3" t="s">
        <v>11</v>
      </c>
      <c r="G70" s="60" t="s">
        <v>75</v>
      </c>
      <c r="I70" s="60" t="s">
        <v>1279</v>
      </c>
      <c r="J70" s="60" t="s">
        <v>4318</v>
      </c>
      <c r="K70" s="69">
        <v>80000.0</v>
      </c>
      <c r="L70" s="62">
        <f>VLOOKUP(G70,'Sale Lots'!$A$2:$N$910,14)</f>
        <v>12500</v>
      </c>
      <c r="N70" s="5"/>
      <c r="O70" s="4"/>
    </row>
    <row r="71" ht="12.75" customHeight="1">
      <c r="B71" s="58" t="s">
        <v>4146</v>
      </c>
      <c r="C71" s="59">
        <v>379.0</v>
      </c>
      <c r="D71" s="60" t="s">
        <v>4319</v>
      </c>
      <c r="E71" s="3" t="s">
        <v>13</v>
      </c>
      <c r="G71" s="60" t="s">
        <v>75</v>
      </c>
      <c r="I71" s="60" t="s">
        <v>1279</v>
      </c>
      <c r="J71" s="60" t="s">
        <v>4320</v>
      </c>
      <c r="K71" s="61">
        <v>115000.0</v>
      </c>
      <c r="L71" s="62">
        <f>VLOOKUP(G71,'Sale Lots'!$A$2:$N$910,14)</f>
        <v>12500</v>
      </c>
      <c r="N71" s="5"/>
      <c r="O71" s="4"/>
    </row>
    <row r="72" ht="12.75" customHeight="1">
      <c r="B72" s="58" t="s">
        <v>4146</v>
      </c>
      <c r="C72" s="59">
        <v>408.0</v>
      </c>
      <c r="D72" s="60" t="s">
        <v>4321</v>
      </c>
      <c r="E72" s="3" t="s">
        <v>13</v>
      </c>
      <c r="G72" s="60" t="s">
        <v>75</v>
      </c>
      <c r="I72" s="60" t="s">
        <v>454</v>
      </c>
      <c r="J72" s="60" t="s">
        <v>4322</v>
      </c>
      <c r="K72" s="61">
        <v>60000.0</v>
      </c>
      <c r="L72" s="62">
        <f>VLOOKUP(G72,'Sale Lots'!$A$2:$N$910,14)</f>
        <v>12500</v>
      </c>
      <c r="N72" s="5"/>
      <c r="O72" s="4"/>
    </row>
    <row r="73" ht="12.75" customHeight="1">
      <c r="A73" s="3" t="s">
        <v>4171</v>
      </c>
      <c r="B73" s="64">
        <v>1.0</v>
      </c>
      <c r="C73" s="65" t="s">
        <v>4323</v>
      </c>
      <c r="D73" s="3" t="s">
        <v>4324</v>
      </c>
      <c r="E73" s="3" t="s">
        <v>13</v>
      </c>
      <c r="F73" s="3" t="s">
        <v>311</v>
      </c>
      <c r="G73" s="3" t="s">
        <v>79</v>
      </c>
      <c r="H73" s="3" t="s">
        <v>4325</v>
      </c>
      <c r="I73" s="3" t="s">
        <v>799</v>
      </c>
      <c r="J73" s="3" t="s">
        <v>4152</v>
      </c>
      <c r="K73" s="66">
        <v>10000.0</v>
      </c>
      <c r="L73" s="62">
        <f>VLOOKUP(G73,'Sale Lots'!$A$2:$N$910,14)</f>
        <v>12500</v>
      </c>
      <c r="O73" s="67"/>
    </row>
    <row r="74" ht="12.75" customHeight="1">
      <c r="A74" s="3" t="s">
        <v>4171</v>
      </c>
      <c r="B74" s="64">
        <v>2.0</v>
      </c>
      <c r="C74" s="65" t="s">
        <v>4326</v>
      </c>
      <c r="D74" s="3" t="s">
        <v>4327</v>
      </c>
      <c r="E74" s="3" t="s">
        <v>11</v>
      </c>
      <c r="F74" s="3" t="s">
        <v>358</v>
      </c>
      <c r="G74" s="3" t="s">
        <v>87</v>
      </c>
      <c r="H74" s="3" t="s">
        <v>4328</v>
      </c>
      <c r="I74" s="3" t="s">
        <v>2881</v>
      </c>
      <c r="J74" s="3" t="s">
        <v>4152</v>
      </c>
      <c r="K74" s="66">
        <v>38000.0</v>
      </c>
      <c r="L74" s="62">
        <f>VLOOKUP(G74,'Sale Lots'!$A$2:$N$910,14)</f>
        <v>12500</v>
      </c>
      <c r="O74" s="67"/>
    </row>
    <row r="75" ht="12.75" customHeight="1">
      <c r="B75" s="58" t="s">
        <v>4146</v>
      </c>
      <c r="C75" s="59">
        <v>506.0</v>
      </c>
      <c r="D75" s="60" t="s">
        <v>4329</v>
      </c>
      <c r="E75" s="3" t="s">
        <v>11</v>
      </c>
      <c r="G75" s="60" t="s">
        <v>87</v>
      </c>
      <c r="I75" s="60" t="s">
        <v>1435</v>
      </c>
      <c r="J75" s="60" t="s">
        <v>4330</v>
      </c>
      <c r="K75" s="69">
        <v>0.0</v>
      </c>
      <c r="L75" s="62">
        <f>VLOOKUP(G75,'Sale Lots'!$A$2:$N$910,14)</f>
        <v>12500</v>
      </c>
    </row>
    <row r="76" ht="12.75" customHeight="1">
      <c r="B76" s="70" t="s">
        <v>4143</v>
      </c>
      <c r="C76" s="60">
        <v>544.0</v>
      </c>
      <c r="D76" s="3" t="str">
        <f t="shared" ref="D76:D77" si="9">CONCAT(G76,H76)</f>
        <v>Earthlight (IRE)Up Before Dawn (IRE)</v>
      </c>
      <c r="E76" s="60" t="s">
        <v>4187</v>
      </c>
      <c r="F76" s="60" t="s">
        <v>2242</v>
      </c>
      <c r="G76" s="60" t="s">
        <v>87</v>
      </c>
      <c r="H76" s="60" t="s">
        <v>4331</v>
      </c>
      <c r="I76" s="60" t="s">
        <v>348</v>
      </c>
      <c r="J76" s="60" t="s">
        <v>4152</v>
      </c>
      <c r="K76" s="3">
        <v>1.4E7</v>
      </c>
      <c r="L76" s="62">
        <f>VLOOKUP(G76,'Sale Lots'!$A$2:$N$910,14)</f>
        <v>12500</v>
      </c>
    </row>
    <row r="77" ht="12.75" customHeight="1">
      <c r="B77" s="60" t="s">
        <v>4143</v>
      </c>
      <c r="C77" s="60">
        <v>566.0</v>
      </c>
      <c r="D77" s="3" t="str">
        <f t="shared" si="9"/>
        <v>Earthlight (IRE)Zara (BRZ)</v>
      </c>
      <c r="E77" s="60" t="s">
        <v>4199</v>
      </c>
      <c r="F77" s="60" t="s">
        <v>697</v>
      </c>
      <c r="G77" s="60" t="s">
        <v>87</v>
      </c>
      <c r="H77" s="60" t="s">
        <v>4332</v>
      </c>
      <c r="I77" s="60" t="s">
        <v>799</v>
      </c>
      <c r="J77" s="60" t="s">
        <v>4227</v>
      </c>
      <c r="K77" s="3">
        <v>0.0</v>
      </c>
      <c r="L77" s="62">
        <f>VLOOKUP(G77,'Sale Lots'!$A$2:$N$910,14)</f>
        <v>12500</v>
      </c>
    </row>
    <row r="78" ht="12.75" customHeight="1">
      <c r="B78" s="64">
        <v>1.0</v>
      </c>
      <c r="C78" s="65" t="s">
        <v>4333</v>
      </c>
      <c r="D78" s="3" t="s">
        <v>4334</v>
      </c>
      <c r="E78" s="3" t="s">
        <v>13</v>
      </c>
      <c r="F78" s="3" t="s">
        <v>311</v>
      </c>
      <c r="G78" s="3" t="s">
        <v>91</v>
      </c>
      <c r="H78" s="3" t="s">
        <v>4335</v>
      </c>
      <c r="I78" s="3" t="s">
        <v>468</v>
      </c>
      <c r="J78" s="3" t="s">
        <v>4152</v>
      </c>
      <c r="K78" s="66">
        <v>5000.0</v>
      </c>
      <c r="L78" s="62">
        <f>VLOOKUP(G78,'Sale Lots'!$A$2:$N$910,14)</f>
        <v>5000</v>
      </c>
      <c r="O78" s="67"/>
    </row>
    <row r="79" ht="12.75" customHeight="1">
      <c r="B79" s="64">
        <v>1.0</v>
      </c>
      <c r="C79" s="65" t="s">
        <v>4336</v>
      </c>
      <c r="D79" s="3" t="s">
        <v>4337</v>
      </c>
      <c r="E79" s="3" t="s">
        <v>13</v>
      </c>
      <c r="F79" s="3" t="s">
        <v>311</v>
      </c>
      <c r="G79" s="3" t="s">
        <v>91</v>
      </c>
      <c r="H79" s="3" t="s">
        <v>4338</v>
      </c>
      <c r="I79" s="3" t="s">
        <v>906</v>
      </c>
      <c r="J79" s="3" t="s">
        <v>4152</v>
      </c>
      <c r="K79" s="66">
        <v>2000.0</v>
      </c>
      <c r="L79" s="62">
        <f>VLOOKUP(G79,'Sale Lots'!$A$2:$N$910,14)</f>
        <v>5000</v>
      </c>
      <c r="O79" s="67"/>
    </row>
    <row r="80" ht="12.75" customHeight="1">
      <c r="B80" s="60" t="s">
        <v>4143</v>
      </c>
      <c r="C80" s="60">
        <v>604.0</v>
      </c>
      <c r="D80" s="3" t="str">
        <f>CONCAT(G80,H80)</f>
        <v>Elzaam (AUS)Elzaam (AUS) x Arakans Secret (IRE)</v>
      </c>
      <c r="E80" s="60" t="s">
        <v>4199</v>
      </c>
      <c r="F80" s="60" t="s">
        <v>697</v>
      </c>
      <c r="G80" s="60" t="str">
        <f>LEFT(H80, FIND(" x ", H80) - 1)</f>
        <v>Elzaam (AUS)</v>
      </c>
      <c r="H80" s="60" t="s">
        <v>4339</v>
      </c>
      <c r="I80" s="60" t="s">
        <v>1148</v>
      </c>
      <c r="J80" s="60" t="s">
        <v>4340</v>
      </c>
      <c r="K80" s="3">
        <v>0.0</v>
      </c>
      <c r="L80" s="62">
        <f>VLOOKUP(G80,'Sale Lots'!$A$2:$N$910,14)</f>
        <v>5000</v>
      </c>
    </row>
    <row r="81" ht="12.75" customHeight="1">
      <c r="B81" s="58" t="s">
        <v>4175</v>
      </c>
      <c r="C81" s="61">
        <v>160.0</v>
      </c>
      <c r="D81" s="60" t="s">
        <v>4341</v>
      </c>
      <c r="E81" s="3" t="s">
        <v>13</v>
      </c>
      <c r="F81" s="68"/>
      <c r="G81" s="68" t="s">
        <v>4342</v>
      </c>
      <c r="H81" s="60"/>
      <c r="I81" s="60" t="s">
        <v>771</v>
      </c>
      <c r="J81" s="60" t="s">
        <v>4343</v>
      </c>
      <c r="K81" s="73"/>
      <c r="L81" s="62">
        <f>VLOOKUP(G81,'Sale Lots'!$A$2:$N$910,14)</f>
        <v>5000</v>
      </c>
      <c r="O81" s="4"/>
    </row>
    <row r="82" ht="12.75" customHeight="1">
      <c r="A82" s="60" t="s">
        <v>251</v>
      </c>
      <c r="B82" s="60" t="s">
        <v>4143</v>
      </c>
      <c r="C82" s="60">
        <v>734.0</v>
      </c>
      <c r="D82" s="60" t="s">
        <v>4344</v>
      </c>
      <c r="E82" s="60" t="s">
        <v>11</v>
      </c>
      <c r="F82" s="60" t="s">
        <v>717</v>
      </c>
      <c r="G82" s="60" t="str">
        <f>TRIM(RIGHT(D82, LEN(D82) - FIND("x", D82)))</f>
        <v>Estiqbaal (GB)</v>
      </c>
      <c r="I82" s="60" t="s">
        <v>799</v>
      </c>
      <c r="J82" s="60" t="s">
        <v>4345</v>
      </c>
      <c r="K82" s="38">
        <v>4000.0</v>
      </c>
      <c r="L82" s="62">
        <f>VLOOKUP(G82,'Sale Lots'!$A$2:$N$910,14)</f>
        <v>5000</v>
      </c>
    </row>
    <row r="83" ht="12.75" customHeight="1">
      <c r="B83" s="64">
        <v>1.0</v>
      </c>
      <c r="C83" s="65" t="s">
        <v>4346</v>
      </c>
      <c r="D83" s="3" t="s">
        <v>4347</v>
      </c>
      <c r="E83" s="3" t="s">
        <v>11</v>
      </c>
      <c r="F83" s="3" t="s">
        <v>311</v>
      </c>
      <c r="G83" s="3" t="s">
        <v>93</v>
      </c>
      <c r="H83" s="3" t="s">
        <v>4348</v>
      </c>
      <c r="I83" s="3" t="s">
        <v>2027</v>
      </c>
      <c r="J83" s="3" t="s">
        <v>4152</v>
      </c>
      <c r="K83" s="66">
        <v>1000.0</v>
      </c>
      <c r="L83" s="62">
        <f>VLOOKUP(G83,'Sale Lots'!$A$2:$N$910,14)</f>
        <v>5000</v>
      </c>
      <c r="O83" s="67"/>
    </row>
    <row r="84" ht="12.75" customHeight="1">
      <c r="A84" s="3" t="s">
        <v>4171</v>
      </c>
      <c r="B84" s="64">
        <v>2.0</v>
      </c>
      <c r="C84" s="65" t="s">
        <v>4349</v>
      </c>
      <c r="D84" s="3" t="s">
        <v>4350</v>
      </c>
      <c r="E84" s="3" t="s">
        <v>13</v>
      </c>
      <c r="F84" s="3" t="s">
        <v>311</v>
      </c>
      <c r="G84" s="3" t="s">
        <v>93</v>
      </c>
      <c r="H84" s="3" t="s">
        <v>4351</v>
      </c>
      <c r="I84" s="3" t="s">
        <v>362</v>
      </c>
      <c r="J84" s="3" t="s">
        <v>4152</v>
      </c>
      <c r="K84" s="66">
        <v>6000.0</v>
      </c>
      <c r="L84" s="62">
        <f>VLOOKUP(G84,'Sale Lots'!$A$2:$N$910,14)</f>
        <v>5000</v>
      </c>
      <c r="O84" s="67"/>
    </row>
    <row r="85" ht="12.75" customHeight="1">
      <c r="B85" s="64">
        <v>1.0</v>
      </c>
      <c r="C85" s="65" t="s">
        <v>4352</v>
      </c>
      <c r="D85" s="3" t="s">
        <v>4353</v>
      </c>
      <c r="E85" s="3" t="s">
        <v>11</v>
      </c>
      <c r="F85" s="3" t="s">
        <v>311</v>
      </c>
      <c r="G85" s="3" t="s">
        <v>95</v>
      </c>
      <c r="H85" s="3" t="s">
        <v>4354</v>
      </c>
      <c r="I85" s="3" t="s">
        <v>407</v>
      </c>
      <c r="J85" s="3" t="s">
        <v>4152</v>
      </c>
      <c r="K85" s="66">
        <v>1000.0</v>
      </c>
      <c r="L85" s="62">
        <f>VLOOKUP(G85,'Sale Lots'!$A$2:$N$910,14)</f>
        <v>5000</v>
      </c>
      <c r="O85" s="67"/>
    </row>
    <row r="86" ht="12.75" customHeight="1">
      <c r="B86" s="64">
        <v>1.0</v>
      </c>
      <c r="C86" s="65" t="s">
        <v>4355</v>
      </c>
      <c r="D86" s="3" t="s">
        <v>4356</v>
      </c>
      <c r="E86" s="3" t="s">
        <v>13</v>
      </c>
      <c r="F86" s="3" t="s">
        <v>311</v>
      </c>
      <c r="G86" s="3" t="s">
        <v>95</v>
      </c>
      <c r="H86" s="3" t="s">
        <v>4357</v>
      </c>
      <c r="I86" s="3" t="s">
        <v>407</v>
      </c>
      <c r="J86" s="3" t="s">
        <v>4152</v>
      </c>
      <c r="K86" s="66">
        <v>1000.0</v>
      </c>
      <c r="L86" s="62">
        <f>VLOOKUP(G86,'Sale Lots'!$A$2:$N$910,14)</f>
        <v>5000</v>
      </c>
      <c r="O86" s="67"/>
    </row>
    <row r="87" ht="12.75" customHeight="1">
      <c r="B87" s="64">
        <v>1.0</v>
      </c>
      <c r="C87" s="65" t="s">
        <v>4358</v>
      </c>
      <c r="D87" s="3" t="s">
        <v>4359</v>
      </c>
      <c r="E87" s="3" t="s">
        <v>11</v>
      </c>
      <c r="F87" s="3" t="s">
        <v>311</v>
      </c>
      <c r="G87" s="3" t="s">
        <v>95</v>
      </c>
      <c r="H87" s="3" t="s">
        <v>4360</v>
      </c>
      <c r="I87" s="3" t="s">
        <v>407</v>
      </c>
      <c r="J87" s="3" t="s">
        <v>4152</v>
      </c>
      <c r="K87" s="66">
        <v>2000.0</v>
      </c>
      <c r="L87" s="62">
        <f>VLOOKUP(G87,'Sale Lots'!$A$2:$N$910,14)</f>
        <v>5000</v>
      </c>
      <c r="O87" s="67"/>
    </row>
    <row r="88" ht="12.75" customHeight="1">
      <c r="B88" s="64">
        <v>1.0</v>
      </c>
      <c r="C88" s="65" t="s">
        <v>4361</v>
      </c>
      <c r="D88" s="3" t="s">
        <v>4362</v>
      </c>
      <c r="E88" s="3" t="s">
        <v>13</v>
      </c>
      <c r="F88" s="3" t="s">
        <v>311</v>
      </c>
      <c r="G88" s="3" t="s">
        <v>95</v>
      </c>
      <c r="H88" s="3" t="s">
        <v>4363</v>
      </c>
      <c r="I88" s="3" t="s">
        <v>460</v>
      </c>
      <c r="J88" s="3" t="s">
        <v>4152</v>
      </c>
      <c r="K88" s="66">
        <v>5000.0</v>
      </c>
      <c r="L88" s="62">
        <f>VLOOKUP(G88,'Sale Lots'!$A$2:$N$910,14)</f>
        <v>5000</v>
      </c>
      <c r="O88" s="67"/>
    </row>
    <row r="89" ht="12.75" customHeight="1">
      <c r="B89" s="64">
        <v>1.0</v>
      </c>
      <c r="C89" s="65" t="s">
        <v>4364</v>
      </c>
      <c r="D89" s="3" t="s">
        <v>4365</v>
      </c>
      <c r="E89" s="3" t="s">
        <v>11</v>
      </c>
      <c r="F89" s="3" t="s">
        <v>311</v>
      </c>
      <c r="G89" s="3" t="s">
        <v>95</v>
      </c>
      <c r="H89" s="3" t="s">
        <v>4366</v>
      </c>
      <c r="I89" s="3" t="s">
        <v>538</v>
      </c>
      <c r="J89" s="3" t="s">
        <v>4152</v>
      </c>
      <c r="K89" s="66">
        <v>5000.0</v>
      </c>
      <c r="L89" s="62">
        <f>VLOOKUP(G89,'Sale Lots'!$A$2:$N$910,14)</f>
        <v>5000</v>
      </c>
      <c r="O89" s="67"/>
    </row>
    <row r="90" ht="12.75" customHeight="1">
      <c r="A90" s="60" t="s">
        <v>4157</v>
      </c>
      <c r="B90" s="64">
        <v>2.0</v>
      </c>
      <c r="C90" s="65" t="s">
        <v>4367</v>
      </c>
      <c r="D90" s="3" t="s">
        <v>4368</v>
      </c>
      <c r="E90" s="3" t="s">
        <v>11</v>
      </c>
      <c r="F90" s="3" t="s">
        <v>311</v>
      </c>
      <c r="G90" s="3" t="s">
        <v>95</v>
      </c>
      <c r="H90" s="3" t="s">
        <v>4369</v>
      </c>
      <c r="I90" s="3" t="s">
        <v>605</v>
      </c>
      <c r="J90" s="3" t="s">
        <v>2790</v>
      </c>
      <c r="K90" s="66">
        <v>9500.0</v>
      </c>
      <c r="L90" s="62">
        <f>VLOOKUP(G90,'Sale Lots'!$A$2:$N$910,14)</f>
        <v>5000</v>
      </c>
    </row>
    <row r="91" ht="12.75" customHeight="1">
      <c r="A91" s="60" t="s">
        <v>4157</v>
      </c>
      <c r="B91" s="64">
        <v>1.0</v>
      </c>
      <c r="C91" s="65" t="s">
        <v>4370</v>
      </c>
      <c r="D91" s="3" t="s">
        <v>4371</v>
      </c>
      <c r="E91" s="3" t="s">
        <v>13</v>
      </c>
      <c r="F91" s="3" t="s">
        <v>311</v>
      </c>
      <c r="G91" s="3" t="s">
        <v>95</v>
      </c>
      <c r="H91" s="3" t="s">
        <v>4372</v>
      </c>
      <c r="I91" s="3" t="s">
        <v>719</v>
      </c>
      <c r="J91" s="3" t="s">
        <v>2790</v>
      </c>
      <c r="K91" s="66">
        <v>7500.0</v>
      </c>
      <c r="L91" s="62">
        <f>VLOOKUP(G91,'Sale Lots'!$A$2:$N$910,14)</f>
        <v>5000</v>
      </c>
    </row>
    <row r="92" ht="12.75" customHeight="1">
      <c r="B92" s="70" t="s">
        <v>4143</v>
      </c>
      <c r="C92" s="60">
        <v>537.0</v>
      </c>
      <c r="D92" s="3" t="str">
        <f>CONCAT(G92,H92)</f>
        <v>Far Above (IRE)Toffee Galore (GB)</v>
      </c>
      <c r="E92" s="60" t="s">
        <v>4187</v>
      </c>
      <c r="F92" s="60" t="s">
        <v>2242</v>
      </c>
      <c r="G92" s="60" t="s">
        <v>95</v>
      </c>
      <c r="H92" s="60" t="s">
        <v>4373</v>
      </c>
      <c r="I92" s="60" t="s">
        <v>4374</v>
      </c>
      <c r="J92" s="60" t="s">
        <v>4152</v>
      </c>
      <c r="K92" s="3">
        <v>1.0E7</v>
      </c>
      <c r="L92" s="62">
        <f>VLOOKUP(G92,'Sale Lots'!$A$2:$N$910,14)</f>
        <v>5000</v>
      </c>
    </row>
    <row r="93" ht="12.75" customHeight="1">
      <c r="B93" s="60" t="s">
        <v>4143</v>
      </c>
      <c r="C93" s="60">
        <v>720.0</v>
      </c>
      <c r="D93" s="60" t="s">
        <v>4375</v>
      </c>
      <c r="E93" s="60" t="s">
        <v>13</v>
      </c>
      <c r="F93" s="60" t="s">
        <v>311</v>
      </c>
      <c r="G93" s="60" t="s">
        <v>95</v>
      </c>
      <c r="H93" s="60">
        <v>2023.0</v>
      </c>
      <c r="I93" s="63" t="s">
        <v>865</v>
      </c>
      <c r="J93" s="60" t="s">
        <v>4201</v>
      </c>
      <c r="K93" s="60">
        <v>3000.0</v>
      </c>
      <c r="L93" s="62">
        <f>VLOOKUP(G93,'Sale Lots'!$A$2:$N$910,14)</f>
        <v>5000</v>
      </c>
    </row>
    <row r="94" ht="12.75" customHeight="1">
      <c r="A94" s="60" t="s">
        <v>245</v>
      </c>
      <c r="B94" s="60" t="s">
        <v>4143</v>
      </c>
      <c r="C94" s="60">
        <v>749.0</v>
      </c>
      <c r="D94" s="60" t="s">
        <v>4376</v>
      </c>
      <c r="E94" s="60" t="s">
        <v>11</v>
      </c>
      <c r="F94" s="60" t="s">
        <v>853</v>
      </c>
      <c r="G94" s="60" t="str">
        <f t="shared" ref="G94:G95" si="10">TRIM(RIGHT(D94, LEN(D94) - FIND("x", D94)))</f>
        <v>Flame Keeper (IRE)</v>
      </c>
      <c r="I94" s="60" t="s">
        <v>1878</v>
      </c>
      <c r="J94" s="60" t="s">
        <v>4377</v>
      </c>
      <c r="K94" s="60">
        <v>24000.0</v>
      </c>
      <c r="L94" s="62">
        <f>VLOOKUP(G94,'Sale Lots'!$A$2:$N$910,14)</f>
        <v>5000</v>
      </c>
    </row>
    <row r="95" ht="12.75" customHeight="1">
      <c r="A95" s="60" t="s">
        <v>155</v>
      </c>
      <c r="B95" s="60" t="s">
        <v>4143</v>
      </c>
      <c r="C95" s="60">
        <v>751.0</v>
      </c>
      <c r="D95" s="60" t="s">
        <v>4378</v>
      </c>
      <c r="E95" s="60" t="s">
        <v>13</v>
      </c>
      <c r="F95" s="60" t="s">
        <v>311</v>
      </c>
      <c r="G95" s="60" t="str">
        <f t="shared" si="10"/>
        <v>Flowers of Spring (IRE)</v>
      </c>
      <c r="I95" s="60" t="s">
        <v>2059</v>
      </c>
      <c r="J95" s="60" t="s">
        <v>4379</v>
      </c>
      <c r="K95" s="38">
        <v>5000.0</v>
      </c>
      <c r="L95" s="62">
        <f>VLOOKUP(G95,'Sale Lots'!$A$2:$N$910,14)</f>
        <v>5000</v>
      </c>
    </row>
    <row r="96" ht="12.75" customHeight="1">
      <c r="A96" s="60" t="s">
        <v>195</v>
      </c>
      <c r="B96" s="60" t="s">
        <v>4143</v>
      </c>
      <c r="C96" s="60">
        <v>752.0</v>
      </c>
      <c r="D96" s="60" t="s">
        <v>4380</v>
      </c>
      <c r="E96" s="60" t="s">
        <v>13</v>
      </c>
      <c r="F96" s="60" t="s">
        <v>358</v>
      </c>
      <c r="G96" s="60" t="s">
        <v>4381</v>
      </c>
      <c r="I96" s="60" t="s">
        <v>793</v>
      </c>
      <c r="J96" s="60" t="s">
        <v>4201</v>
      </c>
      <c r="K96" s="38">
        <v>3000.0</v>
      </c>
      <c r="L96" s="62">
        <f>VLOOKUP(G96,'Sale Lots'!$A$2:$N$910,14)</f>
        <v>5000</v>
      </c>
    </row>
    <row r="97" ht="12.75" customHeight="1">
      <c r="A97" s="60" t="s">
        <v>107</v>
      </c>
      <c r="B97" s="60" t="s">
        <v>4143</v>
      </c>
      <c r="C97" s="60">
        <v>755.0</v>
      </c>
      <c r="D97" s="60" t="s">
        <v>4382</v>
      </c>
      <c r="E97" s="60" t="s">
        <v>11</v>
      </c>
      <c r="F97" s="60" t="s">
        <v>358</v>
      </c>
      <c r="G97" s="60" t="str">
        <f t="shared" ref="G97:G98" si="11">TRIM(RIGHT(D97, LEN(D97) - FIND("x", D97)))</f>
        <v>Forgiving Flower (GB)</v>
      </c>
      <c r="I97" s="60" t="s">
        <v>4383</v>
      </c>
      <c r="J97" s="60" t="s">
        <v>4258</v>
      </c>
      <c r="K97" s="38">
        <v>0.0</v>
      </c>
      <c r="L97" s="62">
        <f>VLOOKUP(G97,'Sale Lots'!$A$2:$N$910,14)</f>
        <v>5000</v>
      </c>
    </row>
    <row r="98" ht="12.75" customHeight="1">
      <c r="A98" s="60" t="s">
        <v>111</v>
      </c>
      <c r="B98" s="60" t="s">
        <v>4143</v>
      </c>
      <c r="C98" s="60">
        <v>756.0</v>
      </c>
      <c r="D98" s="60" t="s">
        <v>4384</v>
      </c>
      <c r="E98" s="60" t="s">
        <v>13</v>
      </c>
      <c r="F98" s="60" t="s">
        <v>311</v>
      </c>
      <c r="G98" s="60" t="str">
        <f t="shared" si="11"/>
        <v>Fourth Way (IRE)</v>
      </c>
      <c r="I98" s="60" t="s">
        <v>668</v>
      </c>
      <c r="J98" s="60" t="s">
        <v>4385</v>
      </c>
      <c r="K98" s="38">
        <v>21000.0</v>
      </c>
      <c r="L98" s="62">
        <f>VLOOKUP(G98,'Sale Lots'!$A$2:$N$910,14)</f>
        <v>5000</v>
      </c>
    </row>
    <row r="99" ht="12.75" customHeight="1">
      <c r="B99" s="72" t="s">
        <v>4175</v>
      </c>
      <c r="C99" s="61">
        <v>111.0</v>
      </c>
      <c r="D99" s="60" t="s">
        <v>4386</v>
      </c>
      <c r="E99" s="3" t="s">
        <v>13</v>
      </c>
      <c r="F99" s="68"/>
      <c r="G99" s="68" t="s">
        <v>99</v>
      </c>
      <c r="H99" s="60"/>
      <c r="I99" s="60" t="s">
        <v>407</v>
      </c>
      <c r="J99" s="60" t="s">
        <v>4387</v>
      </c>
      <c r="K99" s="61"/>
      <c r="L99" s="62">
        <f>VLOOKUP(G99,'Sale Lots'!$A$2:$N$910,14)</f>
        <v>5000</v>
      </c>
    </row>
    <row r="100" ht="12.75" customHeight="1">
      <c r="B100" s="64">
        <v>1.0</v>
      </c>
      <c r="C100" s="65" t="s">
        <v>4388</v>
      </c>
      <c r="D100" s="3" t="s">
        <v>4389</v>
      </c>
      <c r="E100" s="3" t="s">
        <v>13</v>
      </c>
      <c r="F100" s="3" t="s">
        <v>358</v>
      </c>
      <c r="G100" s="3" t="s">
        <v>107</v>
      </c>
      <c r="H100" s="3" t="s">
        <v>4390</v>
      </c>
      <c r="I100" s="3" t="s">
        <v>1878</v>
      </c>
      <c r="J100" s="3" t="s">
        <v>4152</v>
      </c>
      <c r="K100" s="66">
        <v>2000.0</v>
      </c>
      <c r="L100" s="62">
        <f>VLOOKUP(G100,'Sale Lots'!$A$2:$N$910,14)</f>
        <v>7000</v>
      </c>
      <c r="O100" s="67"/>
    </row>
    <row r="101" ht="12.75" customHeight="1">
      <c r="B101" s="64">
        <v>1.0</v>
      </c>
      <c r="C101" s="65" t="s">
        <v>4391</v>
      </c>
      <c r="D101" s="3" t="s">
        <v>4392</v>
      </c>
      <c r="E101" s="3" t="s">
        <v>11</v>
      </c>
      <c r="F101" s="3" t="s">
        <v>311</v>
      </c>
      <c r="G101" s="3" t="s">
        <v>107</v>
      </c>
      <c r="H101" s="3" t="s">
        <v>4393</v>
      </c>
      <c r="I101" s="3" t="s">
        <v>407</v>
      </c>
      <c r="J101" s="3" t="s">
        <v>4152</v>
      </c>
      <c r="K101" s="66">
        <v>7000.0</v>
      </c>
      <c r="L101" s="62">
        <f>VLOOKUP(G101,'Sale Lots'!$A$2:$N$910,14)</f>
        <v>7000</v>
      </c>
      <c r="O101" s="67"/>
    </row>
    <row r="102" ht="12.75" customHeight="1">
      <c r="B102" s="64">
        <v>1.0</v>
      </c>
      <c r="C102" s="65" t="s">
        <v>4394</v>
      </c>
      <c r="D102" s="3" t="s">
        <v>4395</v>
      </c>
      <c r="E102" s="3" t="s">
        <v>11</v>
      </c>
      <c r="F102" s="3" t="s">
        <v>358</v>
      </c>
      <c r="G102" s="3" t="s">
        <v>107</v>
      </c>
      <c r="H102" s="3" t="s">
        <v>4396</v>
      </c>
      <c r="I102" s="3" t="s">
        <v>510</v>
      </c>
      <c r="J102" s="3" t="s">
        <v>4152</v>
      </c>
      <c r="K102" s="66">
        <v>3000.0</v>
      </c>
      <c r="L102" s="62">
        <f>VLOOKUP(G102,'Sale Lots'!$A$2:$N$910,14)</f>
        <v>7000</v>
      </c>
      <c r="O102" s="67"/>
    </row>
    <row r="103" ht="12.75" customHeight="1">
      <c r="A103" s="60" t="s">
        <v>4157</v>
      </c>
      <c r="B103" s="64">
        <v>1.0</v>
      </c>
      <c r="C103" s="65" t="s">
        <v>4397</v>
      </c>
      <c r="D103" s="3" t="s">
        <v>4398</v>
      </c>
      <c r="E103" s="3" t="s">
        <v>11</v>
      </c>
      <c r="F103" s="3" t="s">
        <v>311</v>
      </c>
      <c r="G103" s="3" t="s">
        <v>107</v>
      </c>
      <c r="H103" s="3" t="s">
        <v>4399</v>
      </c>
      <c r="I103" s="3" t="s">
        <v>1668</v>
      </c>
      <c r="J103" s="3" t="s">
        <v>2790</v>
      </c>
      <c r="K103" s="66"/>
      <c r="L103" s="62">
        <f>VLOOKUP(G103,'Sale Lots'!$A$2:$N$910,14)</f>
        <v>7000</v>
      </c>
    </row>
    <row r="104" ht="12.75" customHeight="1">
      <c r="A104" s="60" t="s">
        <v>4157</v>
      </c>
      <c r="B104" s="64">
        <v>1.0</v>
      </c>
      <c r="C104" s="65" t="s">
        <v>4400</v>
      </c>
      <c r="D104" s="3" t="s">
        <v>4401</v>
      </c>
      <c r="E104" s="3" t="s">
        <v>13</v>
      </c>
      <c r="F104" s="3" t="s">
        <v>311</v>
      </c>
      <c r="G104" s="3" t="s">
        <v>107</v>
      </c>
      <c r="H104" s="3" t="s">
        <v>4402</v>
      </c>
      <c r="I104" s="3" t="s">
        <v>372</v>
      </c>
      <c r="J104" s="3" t="s">
        <v>4403</v>
      </c>
      <c r="K104" s="66"/>
      <c r="L104" s="62">
        <f>VLOOKUP(G104,'Sale Lots'!$A$2:$N$910,14)</f>
        <v>7000</v>
      </c>
    </row>
    <row r="105" ht="12.75" customHeight="1">
      <c r="A105" s="60" t="s">
        <v>4157</v>
      </c>
      <c r="B105" s="64">
        <v>1.0</v>
      </c>
      <c r="C105" s="65" t="s">
        <v>4404</v>
      </c>
      <c r="D105" s="3" t="s">
        <v>4405</v>
      </c>
      <c r="E105" s="3" t="s">
        <v>13</v>
      </c>
      <c r="F105" s="3" t="s">
        <v>311</v>
      </c>
      <c r="G105" s="3" t="s">
        <v>107</v>
      </c>
      <c r="H105" s="3" t="s">
        <v>4406</v>
      </c>
      <c r="I105" s="3" t="s">
        <v>4407</v>
      </c>
      <c r="J105" s="3" t="s">
        <v>2790</v>
      </c>
      <c r="K105" s="66"/>
      <c r="L105" s="62">
        <f>VLOOKUP(G105,'Sale Lots'!$A$2:$N$910,14)</f>
        <v>7000</v>
      </c>
    </row>
    <row r="106" ht="12.75" customHeight="1">
      <c r="A106" s="60" t="s">
        <v>4157</v>
      </c>
      <c r="B106" s="64">
        <v>1.0</v>
      </c>
      <c r="C106" s="65" t="s">
        <v>4408</v>
      </c>
      <c r="D106" s="3" t="s">
        <v>4409</v>
      </c>
      <c r="E106" s="3" t="s">
        <v>11</v>
      </c>
      <c r="F106" s="3" t="s">
        <v>358</v>
      </c>
      <c r="G106" s="3" t="s">
        <v>107</v>
      </c>
      <c r="H106" s="3" t="s">
        <v>4410</v>
      </c>
      <c r="I106" s="3" t="s">
        <v>1293</v>
      </c>
      <c r="J106" s="3" t="s">
        <v>2790</v>
      </c>
      <c r="K106" s="66"/>
      <c r="L106" s="62">
        <f>VLOOKUP(G106,'Sale Lots'!$A$2:$N$910,14)</f>
        <v>7000</v>
      </c>
    </row>
    <row r="107" ht="12.75" customHeight="1">
      <c r="B107" s="70" t="s">
        <v>4143</v>
      </c>
      <c r="C107" s="60">
        <v>536.0</v>
      </c>
      <c r="D107" s="3" t="str">
        <f t="shared" ref="D107:D108" si="12">CONCAT(G107,H107)</f>
        <v>Galileo Gold (GB)Tip Fourteen (IRE)</v>
      </c>
      <c r="E107" s="60" t="s">
        <v>4187</v>
      </c>
      <c r="F107" s="60" t="s">
        <v>2242</v>
      </c>
      <c r="G107" s="60" t="s">
        <v>107</v>
      </c>
      <c r="H107" s="60" t="s">
        <v>4411</v>
      </c>
      <c r="I107" s="60" t="s">
        <v>407</v>
      </c>
      <c r="J107" s="60" t="s">
        <v>4152</v>
      </c>
      <c r="K107" s="3">
        <v>5000000.0</v>
      </c>
      <c r="L107" s="62">
        <f>VLOOKUP(G107,'Sale Lots'!$A$2:$N$910,14)</f>
        <v>7000</v>
      </c>
    </row>
    <row r="108" ht="12.75" customHeight="1">
      <c r="B108" s="60" t="s">
        <v>4143</v>
      </c>
      <c r="C108" s="60">
        <v>517.0</v>
      </c>
      <c r="D108" s="3" t="str">
        <f t="shared" si="12"/>
        <v>Galileo Gold (GB)Tadkhirah (GB)</v>
      </c>
      <c r="E108" s="60" t="s">
        <v>4187</v>
      </c>
      <c r="F108" s="60" t="s">
        <v>2242</v>
      </c>
      <c r="G108" s="60" t="s">
        <v>107</v>
      </c>
      <c r="H108" s="60" t="s">
        <v>4412</v>
      </c>
      <c r="I108" s="60" t="s">
        <v>3420</v>
      </c>
      <c r="J108" s="60" t="s">
        <v>4227</v>
      </c>
      <c r="K108" s="3">
        <v>0.0</v>
      </c>
      <c r="L108" s="62">
        <f>VLOOKUP(G108,'Sale Lots'!$A$2:$N$910,14)</f>
        <v>7000</v>
      </c>
    </row>
    <row r="109" ht="12.75" customHeight="1">
      <c r="A109" s="3" t="s">
        <v>4171</v>
      </c>
      <c r="B109" s="64">
        <v>2.0</v>
      </c>
      <c r="C109" s="65" t="s">
        <v>4413</v>
      </c>
      <c r="D109" s="3" t="s">
        <v>4414</v>
      </c>
      <c r="E109" s="3" t="s">
        <v>13</v>
      </c>
      <c r="F109" s="3" t="s">
        <v>311</v>
      </c>
      <c r="G109" s="3" t="s">
        <v>109</v>
      </c>
      <c r="H109" s="3" t="s">
        <v>4415</v>
      </c>
      <c r="I109" s="3" t="s">
        <v>2881</v>
      </c>
      <c r="J109" s="3" t="s">
        <v>4152</v>
      </c>
      <c r="K109" s="66">
        <v>38000.0</v>
      </c>
      <c r="L109" s="62">
        <f>VLOOKUP(G109,'Sale Lots'!$A$2:$N$910,14)</f>
        <v>7000</v>
      </c>
      <c r="O109" s="67"/>
    </row>
    <row r="110" ht="12.75" customHeight="1">
      <c r="A110" s="3" t="s">
        <v>4171</v>
      </c>
      <c r="B110" s="64">
        <v>1.0</v>
      </c>
      <c r="C110" s="65" t="s">
        <v>4416</v>
      </c>
      <c r="D110" s="3" t="s">
        <v>4417</v>
      </c>
      <c r="E110" s="3" t="s">
        <v>11</v>
      </c>
      <c r="F110" s="3" t="s">
        <v>311</v>
      </c>
      <c r="G110" s="3" t="s">
        <v>111</v>
      </c>
      <c r="H110" s="3" t="s">
        <v>4418</v>
      </c>
      <c r="I110" s="3" t="s">
        <v>4419</v>
      </c>
      <c r="J110" s="3" t="s">
        <v>4152</v>
      </c>
      <c r="K110" s="66">
        <v>8000.0</v>
      </c>
      <c r="L110" s="62">
        <f>VLOOKUP(G110,'Sale Lots'!$A$2:$N$910,14)</f>
        <v>25000</v>
      </c>
      <c r="O110" s="67"/>
    </row>
    <row r="111" ht="12.75" customHeight="1">
      <c r="B111" s="58" t="s">
        <v>4175</v>
      </c>
      <c r="C111" s="61">
        <v>89.0</v>
      </c>
      <c r="D111" s="60" t="s">
        <v>4420</v>
      </c>
      <c r="E111" s="3" t="s">
        <v>13</v>
      </c>
      <c r="F111" s="68"/>
      <c r="G111" s="68" t="s">
        <v>111</v>
      </c>
      <c r="H111" s="60"/>
      <c r="I111" s="60" t="s">
        <v>2694</v>
      </c>
      <c r="J111" s="60" t="s">
        <v>4421</v>
      </c>
      <c r="K111" s="61">
        <v>27000.0</v>
      </c>
      <c r="L111" s="62">
        <f>VLOOKUP(G111,'Sale Lots'!$A$2:$N$910,14)</f>
        <v>25000</v>
      </c>
      <c r="N111" s="5"/>
      <c r="O111" s="4"/>
    </row>
    <row r="112" ht="12.75" customHeight="1">
      <c r="B112" s="58" t="s">
        <v>4146</v>
      </c>
      <c r="C112" s="59">
        <v>386.0</v>
      </c>
      <c r="D112" s="60" t="s">
        <v>4422</v>
      </c>
      <c r="E112" s="3" t="s">
        <v>11</v>
      </c>
      <c r="G112" s="60" t="s">
        <v>111</v>
      </c>
      <c r="I112" s="60" t="s">
        <v>407</v>
      </c>
      <c r="J112" s="60" t="s">
        <v>4423</v>
      </c>
      <c r="K112" s="69">
        <v>0.0</v>
      </c>
      <c r="L112" s="62">
        <f>VLOOKUP(G112,'Sale Lots'!$A$2:$N$910,14)</f>
        <v>25000</v>
      </c>
    </row>
    <row r="113" ht="12.75" customHeight="1">
      <c r="B113" s="60" t="s">
        <v>4143</v>
      </c>
      <c r="C113" s="60">
        <v>572.0</v>
      </c>
      <c r="D113" s="3" t="str">
        <f>CONCAT(G113,H113)</f>
        <v>Ghaiyyath (IRE)Aaraamm (USA)</v>
      </c>
      <c r="E113" s="60" t="s">
        <v>4199</v>
      </c>
      <c r="F113" s="60" t="s">
        <v>697</v>
      </c>
      <c r="G113" s="60" t="s">
        <v>111</v>
      </c>
      <c r="H113" s="60" t="s">
        <v>4424</v>
      </c>
      <c r="I113" s="60" t="s">
        <v>4425</v>
      </c>
      <c r="J113" s="60" t="s">
        <v>4227</v>
      </c>
      <c r="K113" s="3">
        <v>2.8E7</v>
      </c>
      <c r="L113" s="62">
        <f>VLOOKUP(G113,'Sale Lots'!$A$2:$N$910,14)</f>
        <v>25000</v>
      </c>
    </row>
    <row r="114" ht="12.75" customHeight="1">
      <c r="B114" s="64">
        <v>1.0</v>
      </c>
      <c r="C114" s="65" t="s">
        <v>4426</v>
      </c>
      <c r="D114" s="3" t="s">
        <v>4427</v>
      </c>
      <c r="E114" s="3" t="s">
        <v>13</v>
      </c>
      <c r="F114" s="3" t="s">
        <v>358</v>
      </c>
      <c r="G114" s="3" t="s">
        <v>113</v>
      </c>
      <c r="H114" s="3" t="s">
        <v>4428</v>
      </c>
      <c r="I114" s="3" t="s">
        <v>362</v>
      </c>
      <c r="J114" s="3" t="s">
        <v>4152</v>
      </c>
      <c r="K114" s="66">
        <v>1000.0</v>
      </c>
      <c r="L114" s="62">
        <f>VLOOKUP(G114,'Sale Lots'!$A$2:$N$910,14)</f>
        <v>25000</v>
      </c>
      <c r="O114" s="67"/>
    </row>
    <row r="115" ht="12.75" customHeight="1">
      <c r="B115" s="64">
        <v>1.0</v>
      </c>
      <c r="C115" s="65" t="s">
        <v>4429</v>
      </c>
      <c r="D115" s="3" t="s">
        <v>4430</v>
      </c>
      <c r="E115" s="3" t="s">
        <v>13</v>
      </c>
      <c r="F115" s="3" t="s">
        <v>311</v>
      </c>
      <c r="G115" s="3" t="s">
        <v>113</v>
      </c>
      <c r="H115" s="3" t="s">
        <v>4431</v>
      </c>
      <c r="I115" s="3" t="s">
        <v>407</v>
      </c>
      <c r="J115" s="3" t="s">
        <v>4152</v>
      </c>
      <c r="K115" s="66">
        <v>7500.0</v>
      </c>
      <c r="L115" s="62">
        <f>VLOOKUP(G115,'Sale Lots'!$A$2:$N$910,14)</f>
        <v>25000</v>
      </c>
      <c r="O115" s="67"/>
    </row>
    <row r="116" ht="12.75" customHeight="1">
      <c r="B116" s="58" t="s">
        <v>4146</v>
      </c>
      <c r="C116" s="59">
        <v>353.0</v>
      </c>
      <c r="D116" s="60" t="s">
        <v>4432</v>
      </c>
      <c r="E116" s="3" t="s">
        <v>13</v>
      </c>
      <c r="G116" s="60" t="s">
        <v>113</v>
      </c>
      <c r="I116" s="60" t="s">
        <v>1675</v>
      </c>
      <c r="J116" s="60" t="s">
        <v>4179</v>
      </c>
      <c r="K116" s="61">
        <v>40000.0</v>
      </c>
      <c r="L116" s="62">
        <f>VLOOKUP(G116,'Sale Lots'!$A$2:$N$910,14)</f>
        <v>25000</v>
      </c>
      <c r="N116" s="5"/>
      <c r="O116" s="4"/>
    </row>
    <row r="117" ht="12.75" customHeight="1">
      <c r="A117" s="60" t="s">
        <v>4157</v>
      </c>
      <c r="B117" s="64">
        <v>2.0</v>
      </c>
      <c r="C117" s="65" t="s">
        <v>4433</v>
      </c>
      <c r="D117" s="3" t="s">
        <v>4434</v>
      </c>
      <c r="E117" s="3" t="s">
        <v>11</v>
      </c>
      <c r="F117" s="3" t="s">
        <v>311</v>
      </c>
      <c r="G117" s="3" t="s">
        <v>113</v>
      </c>
      <c r="H117" s="3" t="s">
        <v>4435</v>
      </c>
      <c r="I117" s="3" t="s">
        <v>4436</v>
      </c>
      <c r="J117" s="3" t="s">
        <v>2790</v>
      </c>
      <c r="K117" s="66">
        <v>8500.0</v>
      </c>
      <c r="L117" s="62">
        <f>VLOOKUP(G117,'Sale Lots'!$A$2:$N$910,14)</f>
        <v>25000</v>
      </c>
    </row>
    <row r="118" ht="12.75" customHeight="1">
      <c r="B118" s="58" t="s">
        <v>4146</v>
      </c>
      <c r="C118" s="59">
        <v>289.0</v>
      </c>
      <c r="D118" s="60" t="s">
        <v>4437</v>
      </c>
      <c r="E118" s="60" t="s">
        <v>11</v>
      </c>
      <c r="G118" s="60" t="s">
        <v>113</v>
      </c>
      <c r="I118" s="60" t="s">
        <v>2262</v>
      </c>
      <c r="J118" s="60" t="s">
        <v>4438</v>
      </c>
      <c r="K118" s="69">
        <v>0.0</v>
      </c>
      <c r="L118" s="62">
        <f>VLOOKUP(G118,'Sale Lots'!$A$2:$N$910,14)</f>
        <v>25000</v>
      </c>
    </row>
    <row r="119" ht="12.75" customHeight="1">
      <c r="B119" s="58" t="s">
        <v>4146</v>
      </c>
      <c r="C119" s="59">
        <v>448.0</v>
      </c>
      <c r="D119" s="60" t="s">
        <v>4439</v>
      </c>
      <c r="E119" s="3" t="s">
        <v>13</v>
      </c>
      <c r="G119" s="60" t="s">
        <v>113</v>
      </c>
      <c r="I119" s="60" t="s">
        <v>4440</v>
      </c>
      <c r="J119" s="60" t="s">
        <v>4441</v>
      </c>
      <c r="K119" s="69">
        <v>0.0</v>
      </c>
      <c r="L119" s="62">
        <f>VLOOKUP(G119,'Sale Lots'!$A$2:$N$910,14)</f>
        <v>25000</v>
      </c>
    </row>
    <row r="120" ht="12.75" customHeight="1">
      <c r="B120" s="60" t="s">
        <v>4143</v>
      </c>
      <c r="C120" s="60">
        <v>687.0</v>
      </c>
      <c r="D120" s="3" t="s">
        <v>4442</v>
      </c>
      <c r="E120" s="60" t="s">
        <v>13</v>
      </c>
      <c r="F120" s="60" t="s">
        <v>311</v>
      </c>
      <c r="G120" s="60" t="s">
        <v>113</v>
      </c>
      <c r="H120" s="60" t="s">
        <v>4443</v>
      </c>
      <c r="I120" s="63" t="s">
        <v>790</v>
      </c>
      <c r="J120" s="60" t="s">
        <v>4152</v>
      </c>
      <c r="K120" s="60">
        <v>10000.0</v>
      </c>
      <c r="L120" s="62">
        <f>VLOOKUP(G120,'Sale Lots'!$A$2:$N$910,14)</f>
        <v>25000</v>
      </c>
    </row>
    <row r="121" ht="12.75" customHeight="1">
      <c r="A121" s="60" t="s">
        <v>137</v>
      </c>
      <c r="B121" s="60" t="s">
        <v>4143</v>
      </c>
      <c r="C121" s="60">
        <v>767.0</v>
      </c>
      <c r="D121" s="60" t="s">
        <v>4444</v>
      </c>
      <c r="E121" s="60" t="s">
        <v>11</v>
      </c>
      <c r="F121" s="60" t="s">
        <v>311</v>
      </c>
      <c r="G121" s="60" t="str">
        <f t="shared" ref="G121:G122" si="13">TRIM(RIGHT(D121, LEN(D121) - FIND("x", D121)))</f>
        <v>Great Job (GB)</v>
      </c>
      <c r="I121" s="60" t="s">
        <v>407</v>
      </c>
      <c r="J121" s="60" t="s">
        <v>4445</v>
      </c>
      <c r="K121" s="38">
        <v>10000.0</v>
      </c>
      <c r="L121" s="62">
        <f>VLOOKUP(G121,'Sale Lots'!$A$2:$N$910,14)</f>
        <v>12000</v>
      </c>
    </row>
    <row r="122" ht="12.75" customHeight="1">
      <c r="A122" s="60" t="s">
        <v>211</v>
      </c>
      <c r="B122" s="60" t="s">
        <v>4143</v>
      </c>
      <c r="C122" s="60">
        <v>772.0</v>
      </c>
      <c r="D122" s="60" t="s">
        <v>4446</v>
      </c>
      <c r="E122" s="60" t="s">
        <v>11</v>
      </c>
      <c r="F122" s="60" t="s">
        <v>311</v>
      </c>
      <c r="G122" s="60" t="str">
        <f t="shared" si="13"/>
        <v>Harmony Bay (IRE)</v>
      </c>
      <c r="I122" s="60" t="s">
        <v>1148</v>
      </c>
      <c r="J122" s="60" t="s">
        <v>4201</v>
      </c>
      <c r="K122" s="38">
        <v>3000.0</v>
      </c>
      <c r="L122" s="62">
        <f>VLOOKUP(G122,'Sale Lots'!$A$2:$N$910,14)</f>
        <v>12000</v>
      </c>
    </row>
    <row r="123" ht="12.75" customHeight="1">
      <c r="A123" s="3" t="s">
        <v>4171</v>
      </c>
      <c r="B123" s="64">
        <v>2.0</v>
      </c>
      <c r="C123" s="65" t="s">
        <v>4447</v>
      </c>
      <c r="D123" s="3" t="s">
        <v>4448</v>
      </c>
      <c r="E123" s="3" t="s">
        <v>11</v>
      </c>
      <c r="F123" s="3" t="s">
        <v>333</v>
      </c>
      <c r="G123" s="3" t="s">
        <v>125</v>
      </c>
      <c r="H123" s="3" t="s">
        <v>4449</v>
      </c>
      <c r="I123" s="3" t="s">
        <v>705</v>
      </c>
      <c r="J123" s="3" t="s">
        <v>4152</v>
      </c>
      <c r="K123" s="66">
        <v>30000.0</v>
      </c>
      <c r="L123" s="62">
        <f>VLOOKUP(G123,'Sale Lots'!$A$2:$N$910,14)</f>
        <v>65000</v>
      </c>
      <c r="O123" s="67"/>
    </row>
    <row r="124" ht="12.75" customHeight="1">
      <c r="A124" s="3" t="s">
        <v>4171</v>
      </c>
      <c r="B124" s="64">
        <v>1.0</v>
      </c>
      <c r="C124" s="65" t="s">
        <v>4450</v>
      </c>
      <c r="D124" s="3" t="s">
        <v>4451</v>
      </c>
      <c r="E124" s="3" t="s">
        <v>13</v>
      </c>
      <c r="F124" s="3" t="s">
        <v>333</v>
      </c>
      <c r="G124" s="3" t="s">
        <v>125</v>
      </c>
      <c r="H124" s="3" t="s">
        <v>4452</v>
      </c>
      <c r="I124" s="3" t="s">
        <v>1353</v>
      </c>
      <c r="J124" s="3" t="s">
        <v>4152</v>
      </c>
      <c r="K124" s="66">
        <v>30000.0</v>
      </c>
      <c r="L124" s="62">
        <f>VLOOKUP(G124,'Sale Lots'!$A$2:$N$910,14)</f>
        <v>65000</v>
      </c>
      <c r="O124" s="67"/>
    </row>
    <row r="125" ht="12.75" customHeight="1">
      <c r="B125" s="58" t="s">
        <v>4146</v>
      </c>
      <c r="C125" s="59">
        <v>270.0</v>
      </c>
      <c r="D125" s="60" t="s">
        <v>4453</v>
      </c>
      <c r="E125" s="3" t="s">
        <v>11</v>
      </c>
      <c r="G125" s="60" t="s">
        <v>125</v>
      </c>
      <c r="I125" s="60" t="s">
        <v>1279</v>
      </c>
      <c r="J125" s="60" t="s">
        <v>4316</v>
      </c>
      <c r="K125" s="61">
        <v>10000.0</v>
      </c>
      <c r="L125" s="62">
        <f>VLOOKUP(G125,'Sale Lots'!$A$2:$N$910,14)</f>
        <v>65000</v>
      </c>
      <c r="N125" s="5"/>
      <c r="O125" s="4"/>
    </row>
    <row r="126" ht="12.75" customHeight="1">
      <c r="A126" s="60" t="s">
        <v>4157</v>
      </c>
      <c r="B126" s="64">
        <v>2.0</v>
      </c>
      <c r="C126" s="65" t="s">
        <v>4454</v>
      </c>
      <c r="D126" s="3" t="s">
        <v>4455</v>
      </c>
      <c r="E126" s="3" t="s">
        <v>11</v>
      </c>
      <c r="F126" s="3" t="s">
        <v>333</v>
      </c>
      <c r="G126" s="3" t="s">
        <v>125</v>
      </c>
      <c r="H126" s="3" t="s">
        <v>4456</v>
      </c>
      <c r="I126" s="3" t="s">
        <v>1756</v>
      </c>
      <c r="J126" s="3" t="s">
        <v>2790</v>
      </c>
      <c r="K126" s="66">
        <v>48000.0</v>
      </c>
      <c r="L126" s="62">
        <f>VLOOKUP(G126,'Sale Lots'!$A$2:$N$910,14)</f>
        <v>65000</v>
      </c>
    </row>
    <row r="127" ht="12.75" customHeight="1">
      <c r="B127" s="58" t="s">
        <v>4175</v>
      </c>
      <c r="C127" s="59">
        <v>242.0</v>
      </c>
      <c r="D127" s="60" t="s">
        <v>4457</v>
      </c>
      <c r="E127" s="3" t="s">
        <v>13</v>
      </c>
      <c r="F127" s="68"/>
      <c r="G127" s="68" t="s">
        <v>127</v>
      </c>
      <c r="H127" s="60"/>
      <c r="I127" s="60" t="s">
        <v>1564</v>
      </c>
      <c r="J127" s="60" t="s">
        <v>4458</v>
      </c>
      <c r="K127" s="73"/>
      <c r="L127" s="62">
        <f>VLOOKUP(G127,'Sale Lots'!$A$2:$N$910,14)</f>
        <v>65000</v>
      </c>
    </row>
    <row r="128" ht="12.75" customHeight="1">
      <c r="A128" s="21" t="s">
        <v>17</v>
      </c>
      <c r="B128" s="21">
        <v>779.0</v>
      </c>
      <c r="C128" s="20" t="str">
        <f>CONCATENATE(D128," x ", G128)</f>
        <v>Gregorian (IRE) x Ho Ho Bird (IRE)</v>
      </c>
      <c r="D128" s="18" t="s">
        <v>119</v>
      </c>
      <c r="E128" s="21" t="s">
        <v>13</v>
      </c>
      <c r="F128" s="21" t="s">
        <v>769</v>
      </c>
      <c r="G128" s="21" t="s">
        <v>4459</v>
      </c>
      <c r="H128" s="20"/>
      <c r="I128" s="21" t="s">
        <v>1193</v>
      </c>
      <c r="J128" s="21" t="s">
        <v>4379</v>
      </c>
      <c r="K128" s="37"/>
      <c r="L128" s="62">
        <f>VLOOKUP(G128,'Sale Lots'!$A$2:$N$910,14)</f>
        <v>65000</v>
      </c>
      <c r="N128" s="20"/>
      <c r="O128" s="25"/>
      <c r="P128" s="26"/>
      <c r="Q128" s="26"/>
      <c r="R128" s="20"/>
      <c r="T128" s="20"/>
      <c r="U128" s="20"/>
    </row>
    <row r="129" ht="12.75" customHeight="1">
      <c r="A129" s="3" t="s">
        <v>4171</v>
      </c>
      <c r="B129" s="64">
        <v>2.0</v>
      </c>
      <c r="C129" s="65" t="s">
        <v>4460</v>
      </c>
      <c r="D129" s="3" t="s">
        <v>4461</v>
      </c>
      <c r="E129" s="3" t="s">
        <v>13</v>
      </c>
      <c r="F129" s="3" t="s">
        <v>311</v>
      </c>
      <c r="G129" s="3" t="s">
        <v>131</v>
      </c>
      <c r="H129" s="3" t="s">
        <v>4462</v>
      </c>
      <c r="I129" s="3" t="s">
        <v>545</v>
      </c>
      <c r="J129" s="3" t="s">
        <v>4152</v>
      </c>
      <c r="K129" s="66">
        <v>4000.0</v>
      </c>
      <c r="L129" s="62">
        <f>VLOOKUP(G129,'Sale Lots'!$A$2:$N$910,14)</f>
        <v>65000</v>
      </c>
      <c r="O129" s="67"/>
    </row>
    <row r="130" ht="12.75" customHeight="1">
      <c r="A130" s="21" t="s">
        <v>17</v>
      </c>
      <c r="B130" s="21">
        <v>787.0</v>
      </c>
      <c r="C130" s="20" t="str">
        <f>CONCATENATE(D130," x ", G130)</f>
        <v>Invincible Army (IRE) x Ice Storm (IRE)</v>
      </c>
      <c r="D130" s="18" t="s">
        <v>139</v>
      </c>
      <c r="E130" s="21" t="s">
        <v>11</v>
      </c>
      <c r="F130" s="21" t="s">
        <v>717</v>
      </c>
      <c r="G130" s="21" t="s">
        <v>4463</v>
      </c>
      <c r="H130" s="20"/>
      <c r="I130" s="21" t="s">
        <v>959</v>
      </c>
      <c r="J130" s="21" t="s">
        <v>4445</v>
      </c>
      <c r="K130" s="37"/>
      <c r="L130" s="62">
        <f>VLOOKUP(G130,'Sale Lots'!$A$2:$N$910,14)</f>
        <v>65000</v>
      </c>
      <c r="N130" s="20"/>
      <c r="O130" s="25"/>
      <c r="P130" s="26"/>
      <c r="Q130" s="26"/>
      <c r="R130" s="20"/>
      <c r="T130" s="20"/>
      <c r="U130" s="20"/>
    </row>
    <row r="131" ht="12.75" customHeight="1">
      <c r="B131" s="58" t="s">
        <v>4146</v>
      </c>
      <c r="C131" s="59">
        <v>298.0</v>
      </c>
      <c r="D131" s="60" t="s">
        <v>4464</v>
      </c>
      <c r="E131" s="3" t="s">
        <v>13</v>
      </c>
      <c r="G131" s="60" t="s">
        <v>133</v>
      </c>
      <c r="I131" s="60" t="s">
        <v>2694</v>
      </c>
      <c r="J131" s="60" t="s">
        <v>4242</v>
      </c>
      <c r="K131" s="61">
        <v>30000.0</v>
      </c>
      <c r="L131" s="62">
        <f>VLOOKUP(G131,'Sale Lots'!$A$2:$N$910,14)</f>
        <v>12000</v>
      </c>
      <c r="N131" s="5"/>
      <c r="O131" s="4"/>
    </row>
    <row r="132" ht="12.75" customHeight="1">
      <c r="A132" s="21" t="s">
        <v>17</v>
      </c>
      <c r="B132" s="21">
        <v>788.0</v>
      </c>
      <c r="C132" s="20" t="str">
        <f t="shared" ref="C132:C134" si="14">CONCATENATE(D132," x ", G132)</f>
        <v>Sands of Mali (FR) x Imdancinwithurwife (IRE)</v>
      </c>
      <c r="D132" s="18" t="s">
        <v>211</v>
      </c>
      <c r="E132" s="21" t="s">
        <v>11</v>
      </c>
      <c r="F132" s="21" t="s">
        <v>717</v>
      </c>
      <c r="G132" s="21" t="s">
        <v>1119</v>
      </c>
      <c r="H132" s="20"/>
      <c r="I132" s="21" t="s">
        <v>454</v>
      </c>
      <c r="J132" s="21" t="s">
        <v>1120</v>
      </c>
      <c r="K132" s="37">
        <v>5000.0</v>
      </c>
      <c r="L132" s="62">
        <f>VLOOKUP(G132,'Sale Lots'!$A$2:$N$910,14)</f>
        <v>12000</v>
      </c>
      <c r="N132" s="20"/>
      <c r="O132" s="25"/>
      <c r="P132" s="26"/>
      <c r="Q132" s="26"/>
      <c r="R132" s="20"/>
      <c r="T132" s="20"/>
      <c r="U132" s="20"/>
    </row>
    <row r="133" ht="12.75" customHeight="1">
      <c r="A133" s="21" t="s">
        <v>17</v>
      </c>
      <c r="B133" s="21">
        <v>789.0</v>
      </c>
      <c r="C133" s="20" t="str">
        <f t="shared" si="14"/>
        <v>Cotai Glory (GB) x Imperial Butterfly (IRE)</v>
      </c>
      <c r="D133" s="18" t="s">
        <v>67</v>
      </c>
      <c r="E133" s="21" t="s">
        <v>11</v>
      </c>
      <c r="F133" s="21" t="s">
        <v>717</v>
      </c>
      <c r="G133" s="21" t="s">
        <v>4465</v>
      </c>
      <c r="H133" s="20"/>
      <c r="I133" s="21" t="s">
        <v>532</v>
      </c>
      <c r="J133" s="21" t="s">
        <v>4466</v>
      </c>
      <c r="K133" s="37"/>
      <c r="L133" s="62">
        <f>VLOOKUP(G133,'Sale Lots'!$A$2:$N$910,14)</f>
        <v>12000</v>
      </c>
      <c r="N133" s="20"/>
      <c r="O133" s="25"/>
      <c r="P133" s="26"/>
      <c r="Q133" s="26"/>
      <c r="R133" s="20"/>
      <c r="T133" s="20"/>
      <c r="U133" s="20"/>
    </row>
    <row r="134" ht="12.75" customHeight="1">
      <c r="A134" s="21" t="s">
        <v>17</v>
      </c>
      <c r="B134" s="21">
        <v>792.0</v>
      </c>
      <c r="C134" s="20" t="str">
        <f t="shared" si="14"/>
        <v>Ulysses (IRE) x In The Present (USA)</v>
      </c>
      <c r="D134" s="18" t="s">
        <v>269</v>
      </c>
      <c r="E134" s="21" t="s">
        <v>13</v>
      </c>
      <c r="F134" s="21" t="s">
        <v>717</v>
      </c>
      <c r="G134" s="21" t="s">
        <v>4467</v>
      </c>
      <c r="H134" s="20"/>
      <c r="I134" s="21" t="s">
        <v>525</v>
      </c>
      <c r="J134" s="21" t="s">
        <v>4445</v>
      </c>
      <c r="K134" s="37"/>
      <c r="L134" s="62">
        <f>VLOOKUP(G134,'Sale Lots'!$A$2:$N$910,14)</f>
        <v>12000</v>
      </c>
      <c r="N134" s="20"/>
      <c r="O134" s="25"/>
      <c r="P134" s="26"/>
      <c r="Q134" s="26"/>
      <c r="R134" s="20"/>
      <c r="T134" s="20"/>
      <c r="U134" s="20"/>
    </row>
    <row r="135" ht="12.75" customHeight="1">
      <c r="A135" s="60" t="s">
        <v>4157</v>
      </c>
      <c r="B135" s="64">
        <v>1.0</v>
      </c>
      <c r="C135" s="65" t="s">
        <v>4468</v>
      </c>
      <c r="D135" s="3" t="s">
        <v>4469</v>
      </c>
      <c r="E135" s="3" t="s">
        <v>13</v>
      </c>
      <c r="F135" s="3" t="s">
        <v>311</v>
      </c>
      <c r="G135" s="3" t="s">
        <v>137</v>
      </c>
      <c r="H135" s="3" t="s">
        <v>4470</v>
      </c>
      <c r="I135" s="3" t="s">
        <v>919</v>
      </c>
      <c r="J135" s="3" t="s">
        <v>2790</v>
      </c>
      <c r="K135" s="66"/>
      <c r="L135" s="62">
        <f>VLOOKUP(G135,'Sale Lots'!$A$2:$N$910,14)</f>
        <v>12000</v>
      </c>
    </row>
    <row r="136" ht="12.75" customHeight="1">
      <c r="A136" s="60" t="s">
        <v>4157</v>
      </c>
      <c r="B136" s="64">
        <v>1.0</v>
      </c>
      <c r="C136" s="65" t="s">
        <v>4471</v>
      </c>
      <c r="D136" s="3" t="s">
        <v>4472</v>
      </c>
      <c r="E136" s="3" t="s">
        <v>13</v>
      </c>
      <c r="F136" s="3" t="s">
        <v>311</v>
      </c>
      <c r="G136" s="3" t="s">
        <v>137</v>
      </c>
      <c r="H136" s="3" t="s">
        <v>4473</v>
      </c>
      <c r="I136" s="3" t="s">
        <v>1668</v>
      </c>
      <c r="J136" s="3" t="s">
        <v>2790</v>
      </c>
      <c r="K136" s="66">
        <v>4500.0</v>
      </c>
      <c r="L136" s="62">
        <f>VLOOKUP(G136,'Sale Lots'!$A$2:$N$910,14)</f>
        <v>12000</v>
      </c>
    </row>
    <row r="137" ht="12.75" customHeight="1">
      <c r="A137" s="60" t="s">
        <v>4157</v>
      </c>
      <c r="B137" s="64">
        <v>1.0</v>
      </c>
      <c r="C137" s="65" t="s">
        <v>4474</v>
      </c>
      <c r="D137" s="3" t="s">
        <v>4475</v>
      </c>
      <c r="E137" s="3" t="s">
        <v>13</v>
      </c>
      <c r="F137" s="3" t="s">
        <v>311</v>
      </c>
      <c r="G137" s="3" t="s">
        <v>137</v>
      </c>
      <c r="H137" s="3" t="s">
        <v>4476</v>
      </c>
      <c r="I137" s="3" t="s">
        <v>639</v>
      </c>
      <c r="J137" s="3" t="s">
        <v>2790</v>
      </c>
      <c r="K137" s="66"/>
      <c r="L137" s="62">
        <f>VLOOKUP(G137,'Sale Lots'!$A$2:$N$910,14)</f>
        <v>12000</v>
      </c>
    </row>
    <row r="138" ht="12.75" customHeight="1">
      <c r="B138" s="70" t="s">
        <v>4143</v>
      </c>
      <c r="C138" s="60">
        <v>559.0</v>
      </c>
      <c r="D138" s="3" t="str">
        <f>CONCAT(G138,H138)</f>
        <v>Inns of Court (IRE)White Truffle (GB)</v>
      </c>
      <c r="E138" s="60" t="s">
        <v>4187</v>
      </c>
      <c r="F138" s="60" t="s">
        <v>721</v>
      </c>
      <c r="G138" s="60" t="s">
        <v>137</v>
      </c>
      <c r="H138" s="60" t="s">
        <v>4477</v>
      </c>
      <c r="I138" s="60" t="s">
        <v>4407</v>
      </c>
      <c r="J138" s="60" t="s">
        <v>4152</v>
      </c>
      <c r="K138" s="3">
        <v>3000000.0</v>
      </c>
      <c r="L138" s="62">
        <f>VLOOKUP(G138,'Sale Lots'!$A$2:$N$910,14)</f>
        <v>12000</v>
      </c>
    </row>
    <row r="139" ht="12.75" customHeight="1">
      <c r="B139" s="64">
        <v>1.0</v>
      </c>
      <c r="C139" s="65" t="s">
        <v>4478</v>
      </c>
      <c r="D139" s="3" t="s">
        <v>4479</v>
      </c>
      <c r="E139" s="3" t="s">
        <v>13</v>
      </c>
      <c r="F139" s="3" t="s">
        <v>311</v>
      </c>
      <c r="G139" s="3" t="s">
        <v>139</v>
      </c>
      <c r="H139" s="3" t="s">
        <v>4480</v>
      </c>
      <c r="I139" s="3" t="s">
        <v>847</v>
      </c>
      <c r="J139" s="3" t="s">
        <v>4152</v>
      </c>
      <c r="K139" s="66">
        <v>25000.0</v>
      </c>
      <c r="L139" s="62">
        <f>VLOOKUP(G139,'Sale Lots'!$A$2:$N$910,14)</f>
        <v>5000</v>
      </c>
      <c r="O139" s="67"/>
    </row>
    <row r="140" ht="12.75" customHeight="1">
      <c r="B140" s="70" t="s">
        <v>4143</v>
      </c>
      <c r="C140" s="60">
        <v>540.0</v>
      </c>
      <c r="D140" s="3" t="str">
        <f>CONCAT(G140,H140)</f>
        <v>Invincible Army (IRE)Twilight Mystery (GB)</v>
      </c>
      <c r="E140" s="60" t="s">
        <v>4187</v>
      </c>
      <c r="F140" s="60" t="s">
        <v>721</v>
      </c>
      <c r="G140" s="60" t="s">
        <v>139</v>
      </c>
      <c r="H140" s="60" t="s">
        <v>4481</v>
      </c>
      <c r="I140" s="60" t="s">
        <v>1279</v>
      </c>
      <c r="J140" s="60" t="s">
        <v>4152</v>
      </c>
      <c r="K140" s="3">
        <v>5000000.0</v>
      </c>
      <c r="L140" s="62">
        <f>VLOOKUP(G140,'Sale Lots'!$A$2:$N$910,14)</f>
        <v>5000</v>
      </c>
    </row>
    <row r="141" ht="12.75" customHeight="1">
      <c r="A141" s="3" t="s">
        <v>4171</v>
      </c>
      <c r="B141" s="64">
        <v>2.0</v>
      </c>
      <c r="C141" s="65" t="s">
        <v>4482</v>
      </c>
      <c r="D141" s="3" t="s">
        <v>4483</v>
      </c>
      <c r="E141" s="3" t="s">
        <v>13</v>
      </c>
      <c r="F141" s="3" t="s">
        <v>311</v>
      </c>
      <c r="G141" s="3" t="s">
        <v>141</v>
      </c>
      <c r="H141" s="3" t="s">
        <v>4484</v>
      </c>
      <c r="I141" s="3" t="s">
        <v>793</v>
      </c>
      <c r="J141" s="3" t="s">
        <v>4152</v>
      </c>
      <c r="K141" s="66">
        <v>40000.0</v>
      </c>
      <c r="L141" s="62">
        <f>VLOOKUP(G141,'Sale Lots'!$A$2:$N$910,14)</f>
        <v>5000</v>
      </c>
      <c r="O141" s="67"/>
    </row>
    <row r="142" ht="12.75" customHeight="1">
      <c r="B142" s="58" t="s">
        <v>4146</v>
      </c>
      <c r="C142" s="59">
        <v>472.0</v>
      </c>
      <c r="D142" s="60" t="s">
        <v>4485</v>
      </c>
      <c r="E142" s="3" t="s">
        <v>11</v>
      </c>
      <c r="G142" s="60" t="s">
        <v>141</v>
      </c>
      <c r="I142" s="60" t="s">
        <v>1116</v>
      </c>
      <c r="J142" s="60" t="s">
        <v>4242</v>
      </c>
      <c r="K142" s="61">
        <v>30000.0</v>
      </c>
      <c r="L142" s="62">
        <f>VLOOKUP(G142,'Sale Lots'!$A$2:$N$910,14)</f>
        <v>5000</v>
      </c>
      <c r="N142" s="5"/>
      <c r="O142" s="4"/>
    </row>
    <row r="143" ht="12.75" customHeight="1">
      <c r="A143" s="60" t="s">
        <v>4157</v>
      </c>
      <c r="B143" s="64">
        <v>1.0</v>
      </c>
      <c r="C143" s="65" t="s">
        <v>4486</v>
      </c>
      <c r="D143" s="3" t="s">
        <v>4487</v>
      </c>
      <c r="E143" s="3" t="s">
        <v>11</v>
      </c>
      <c r="F143" s="3" t="s">
        <v>311</v>
      </c>
      <c r="G143" s="3" t="s">
        <v>141</v>
      </c>
      <c r="H143" s="3" t="s">
        <v>4488</v>
      </c>
      <c r="I143" s="3" t="s">
        <v>4489</v>
      </c>
      <c r="J143" s="3" t="s">
        <v>2790</v>
      </c>
      <c r="K143" s="66">
        <v>14000.0</v>
      </c>
      <c r="L143" s="62">
        <f>VLOOKUP(G143,'Sale Lots'!$A$2:$N$910,14)</f>
        <v>5000</v>
      </c>
    </row>
    <row r="144" ht="12.75" customHeight="1">
      <c r="A144" s="21" t="s">
        <v>17</v>
      </c>
      <c r="B144" s="21">
        <v>799.0</v>
      </c>
      <c r="C144" s="20" t="str">
        <f t="shared" ref="C144:C145" si="15">CONCATENATE(D144," x ", G144)</f>
        <v>Cotai Glory (GB) x Jacquotte (IRE)</v>
      </c>
      <c r="D144" s="18" t="s">
        <v>67</v>
      </c>
      <c r="E144" s="21" t="s">
        <v>11</v>
      </c>
      <c r="F144" s="21" t="s">
        <v>717</v>
      </c>
      <c r="G144" s="21" t="s">
        <v>4490</v>
      </c>
      <c r="H144" s="20"/>
      <c r="I144" s="21" t="s">
        <v>4491</v>
      </c>
      <c r="J144" s="21" t="s">
        <v>4279</v>
      </c>
      <c r="K144" s="37"/>
      <c r="L144" s="62">
        <f>VLOOKUP(G144,'Sale Lots'!$A$2:$N$910,14)</f>
        <v>5000</v>
      </c>
      <c r="N144" s="20"/>
      <c r="O144" s="25"/>
      <c r="P144" s="26"/>
      <c r="Q144" s="26"/>
      <c r="R144" s="20"/>
      <c r="T144" s="20"/>
      <c r="U144" s="20"/>
    </row>
    <row r="145" ht="12.75" customHeight="1">
      <c r="A145" s="21" t="s">
        <v>17</v>
      </c>
      <c r="B145" s="21">
        <v>800.0</v>
      </c>
      <c r="C145" s="20" t="str">
        <f t="shared" si="15"/>
        <v>Churchill (IRE) x Jadeyra (GB)</v>
      </c>
      <c r="D145" s="18" t="s">
        <v>59</v>
      </c>
      <c r="E145" s="21" t="s">
        <v>11</v>
      </c>
      <c r="F145" s="21" t="s">
        <v>717</v>
      </c>
      <c r="G145" s="21" t="s">
        <v>4492</v>
      </c>
      <c r="H145" s="20"/>
      <c r="I145" s="21" t="s">
        <v>1953</v>
      </c>
      <c r="J145" s="21" t="s">
        <v>4493</v>
      </c>
      <c r="K145" s="37"/>
      <c r="L145" s="62">
        <f>VLOOKUP(G145,'Sale Lots'!$A$2:$N$910,14)</f>
        <v>5000</v>
      </c>
      <c r="N145" s="20"/>
      <c r="O145" s="25"/>
      <c r="P145" s="26"/>
      <c r="Q145" s="26"/>
      <c r="R145" s="20"/>
      <c r="T145" s="20"/>
      <c r="U145" s="20"/>
    </row>
    <row r="146" ht="12.75" customHeight="1">
      <c r="B146" s="64">
        <v>1.0</v>
      </c>
      <c r="C146" s="65" t="s">
        <v>4494</v>
      </c>
      <c r="D146" s="3" t="s">
        <v>4495</v>
      </c>
      <c r="E146" s="3" t="s">
        <v>13</v>
      </c>
      <c r="F146" s="3" t="s">
        <v>311</v>
      </c>
      <c r="G146" s="3" t="s">
        <v>143</v>
      </c>
      <c r="H146" s="3" t="s">
        <v>4496</v>
      </c>
      <c r="I146" s="3" t="s">
        <v>362</v>
      </c>
      <c r="J146" s="3" t="s">
        <v>4152</v>
      </c>
      <c r="K146" s="66">
        <v>2000.0</v>
      </c>
      <c r="L146" s="62">
        <f>VLOOKUP(G146,'Sale Lots'!$A$2:$N$910,14)</f>
        <v>5000</v>
      </c>
      <c r="O146" s="67"/>
    </row>
    <row r="147" ht="12.75" customHeight="1">
      <c r="B147" s="64">
        <v>1.0</v>
      </c>
      <c r="C147" s="65" t="s">
        <v>4497</v>
      </c>
      <c r="D147" s="3" t="s">
        <v>4498</v>
      </c>
      <c r="E147" s="3" t="s">
        <v>11</v>
      </c>
      <c r="F147" s="3" t="s">
        <v>358</v>
      </c>
      <c r="G147" s="3" t="s">
        <v>143</v>
      </c>
      <c r="H147" s="3" t="s">
        <v>4499</v>
      </c>
      <c r="I147" s="3" t="s">
        <v>1782</v>
      </c>
      <c r="J147" s="3" t="s">
        <v>4152</v>
      </c>
      <c r="K147" s="66">
        <v>15000.0</v>
      </c>
      <c r="L147" s="62">
        <f>VLOOKUP(G147,'Sale Lots'!$A$2:$N$910,14)</f>
        <v>5000</v>
      </c>
      <c r="O147" s="67"/>
    </row>
    <row r="148" ht="12.75" customHeight="1">
      <c r="A148" s="21" t="s">
        <v>17</v>
      </c>
      <c r="B148" s="21">
        <v>804.0</v>
      </c>
      <c r="C148" s="20" t="str">
        <f t="shared" ref="C148:C149" si="16">CONCATENATE(D148," x ", G148)</f>
        <v>Lucky Vega (IRE) x Jellicle Ball (IRE)</v>
      </c>
      <c r="D148" s="18" t="s">
        <v>165</v>
      </c>
      <c r="E148" s="21" t="s">
        <v>13</v>
      </c>
      <c r="F148" s="21" t="s">
        <v>717</v>
      </c>
      <c r="G148" s="21" t="s">
        <v>792</v>
      </c>
      <c r="H148" s="20"/>
      <c r="I148" s="21" t="s">
        <v>793</v>
      </c>
      <c r="J148" s="21" t="s">
        <v>794</v>
      </c>
      <c r="K148" s="37">
        <v>3000.0</v>
      </c>
      <c r="L148" s="62">
        <f>VLOOKUP(G148,'Sale Lots'!$A$2:$N$910,14)</f>
        <v>5000</v>
      </c>
      <c r="N148" s="20"/>
      <c r="O148" s="25"/>
      <c r="P148" s="26"/>
      <c r="Q148" s="26"/>
      <c r="R148" s="20"/>
      <c r="T148" s="20"/>
      <c r="U148" s="20"/>
    </row>
    <row r="149" ht="12.75" customHeight="1">
      <c r="A149" s="21" t="s">
        <v>17</v>
      </c>
      <c r="B149" s="21">
        <v>806.0</v>
      </c>
      <c r="C149" s="20" t="str">
        <f t="shared" si="16"/>
        <v>Waldgeist (GB) x Jenny Lind (GB)</v>
      </c>
      <c r="D149" s="18" t="s">
        <v>277</v>
      </c>
      <c r="E149" s="21" t="s">
        <v>11</v>
      </c>
      <c r="F149" s="21" t="s">
        <v>853</v>
      </c>
      <c r="G149" s="21" t="s">
        <v>4500</v>
      </c>
      <c r="H149" s="20"/>
      <c r="I149" s="21" t="s">
        <v>1129</v>
      </c>
      <c r="J149" s="21" t="s">
        <v>4201</v>
      </c>
      <c r="K149" s="37"/>
      <c r="L149" s="62">
        <f>VLOOKUP(G149,'Sale Lots'!$A$2:$N$910,14)</f>
        <v>5000</v>
      </c>
      <c r="N149" s="20"/>
      <c r="O149" s="25"/>
      <c r="P149" s="26"/>
      <c r="Q149" s="26"/>
      <c r="R149" s="20"/>
      <c r="T149" s="20"/>
      <c r="U149" s="20"/>
    </row>
    <row r="150" ht="12.75" customHeight="1">
      <c r="B150" s="70" t="s">
        <v>4143</v>
      </c>
      <c r="C150" s="60">
        <v>600.0</v>
      </c>
      <c r="D150" s="3" t="str">
        <f>CONCAT(G150,H150)</f>
        <v>Kameko (USA)Kameko (USA) x Apres Midi (IRE)</v>
      </c>
      <c r="E150" s="60" t="s">
        <v>4199</v>
      </c>
      <c r="F150" s="60" t="s">
        <v>697</v>
      </c>
      <c r="G150" s="60" t="str">
        <f>LEFT(H150, FIND(" x ", H150) - 1)</f>
        <v>Kameko (USA)</v>
      </c>
      <c r="H150" s="60" t="s">
        <v>4501</v>
      </c>
      <c r="I150" s="60" t="s">
        <v>1925</v>
      </c>
      <c r="J150" s="60" t="s">
        <v>4502</v>
      </c>
      <c r="K150" s="5">
        <v>15000.0</v>
      </c>
      <c r="L150" s="62">
        <f>VLOOKUP(G150,'Sale Lots'!$A$2:$N$910,14)</f>
        <v>5000</v>
      </c>
    </row>
    <row r="151" ht="12.75" customHeight="1">
      <c r="A151" s="21" t="s">
        <v>17</v>
      </c>
      <c r="B151" s="21">
        <v>817.0</v>
      </c>
      <c r="C151" s="20" t="str">
        <f>CONCATENATE(D151," x ", G151)</f>
        <v>Earthlight (IRE) x Keska (GB)</v>
      </c>
      <c r="D151" s="18" t="s">
        <v>87</v>
      </c>
      <c r="E151" s="21" t="s">
        <v>13</v>
      </c>
      <c r="F151" s="21" t="s">
        <v>717</v>
      </c>
      <c r="G151" s="21" t="s">
        <v>4503</v>
      </c>
      <c r="H151" s="20"/>
      <c r="I151" s="21" t="s">
        <v>705</v>
      </c>
      <c r="J151" s="21" t="s">
        <v>4201</v>
      </c>
      <c r="K151" s="37"/>
      <c r="L151" s="62">
        <f>VLOOKUP(G151,'Sale Lots'!$A$2:$N$910,14)</f>
        <v>5000</v>
      </c>
      <c r="N151" s="20"/>
      <c r="O151" s="25"/>
      <c r="P151" s="26"/>
      <c r="Q151" s="26"/>
      <c r="R151" s="20"/>
      <c r="T151" s="20"/>
      <c r="U151" s="20"/>
    </row>
    <row r="152" ht="12.75" customHeight="1">
      <c r="A152" s="60" t="s">
        <v>4157</v>
      </c>
      <c r="B152" s="64">
        <v>1.0</v>
      </c>
      <c r="C152" s="65" t="s">
        <v>4504</v>
      </c>
      <c r="D152" s="3" t="s">
        <v>4505</v>
      </c>
      <c r="E152" s="3" t="s">
        <v>13</v>
      </c>
      <c r="F152" s="3" t="s">
        <v>311</v>
      </c>
      <c r="G152" s="3" t="s">
        <v>149</v>
      </c>
      <c r="H152" s="3" t="s">
        <v>4506</v>
      </c>
      <c r="I152" s="3" t="s">
        <v>1246</v>
      </c>
      <c r="J152" s="3" t="s">
        <v>2790</v>
      </c>
      <c r="K152" s="66"/>
      <c r="L152" s="62">
        <f>VLOOKUP(G152,'Sale Lots'!$A$2:$N$910,14)</f>
        <v>5000</v>
      </c>
    </row>
    <row r="153" ht="12.75" customHeight="1">
      <c r="A153" s="60" t="s">
        <v>4157</v>
      </c>
      <c r="B153" s="64">
        <v>1.0</v>
      </c>
      <c r="C153" s="65" t="s">
        <v>4507</v>
      </c>
      <c r="D153" s="3" t="s">
        <v>4508</v>
      </c>
      <c r="E153" s="3" t="s">
        <v>11</v>
      </c>
      <c r="F153" s="3" t="s">
        <v>358</v>
      </c>
      <c r="G153" s="3" t="s">
        <v>149</v>
      </c>
      <c r="H153" s="3" t="s">
        <v>4509</v>
      </c>
      <c r="I153" s="3" t="s">
        <v>4510</v>
      </c>
      <c r="J153" s="3" t="s">
        <v>2790</v>
      </c>
      <c r="K153" s="66">
        <v>38000.0</v>
      </c>
      <c r="L153" s="62">
        <f>VLOOKUP(G153,'Sale Lots'!$A$2:$N$910,14)</f>
        <v>5000</v>
      </c>
    </row>
    <row r="154" ht="12.75" customHeight="1">
      <c r="A154" s="21" t="s">
        <v>17</v>
      </c>
      <c r="B154" s="21">
        <v>818.0</v>
      </c>
      <c r="C154" s="20" t="str">
        <f>CONCATENATE(D154," x ", G154)</f>
        <v>Advertise (GB) x Key Light (IRE)</v>
      </c>
      <c r="D154" s="18" t="s">
        <v>21</v>
      </c>
      <c r="E154" s="21" t="s">
        <v>13</v>
      </c>
      <c r="F154" s="21" t="s">
        <v>717</v>
      </c>
      <c r="G154" s="21" t="s">
        <v>1973</v>
      </c>
      <c r="H154" s="20"/>
      <c r="I154" s="21" t="s">
        <v>624</v>
      </c>
      <c r="J154" s="21" t="s">
        <v>1974</v>
      </c>
      <c r="K154" s="37">
        <v>15000.0</v>
      </c>
      <c r="L154" s="62">
        <f>VLOOKUP(G154,'Sale Lots'!$A$2:$N$910,14)</f>
        <v>5000</v>
      </c>
      <c r="N154" s="20"/>
      <c r="O154" s="25"/>
      <c r="P154" s="26"/>
      <c r="Q154" s="26"/>
      <c r="R154" s="20"/>
      <c r="T154" s="20"/>
      <c r="U154" s="20"/>
    </row>
    <row r="155" ht="12.75" customHeight="1">
      <c r="A155" s="3" t="s">
        <v>4171</v>
      </c>
      <c r="B155" s="64">
        <v>2.0</v>
      </c>
      <c r="C155" s="65" t="s">
        <v>4511</v>
      </c>
      <c r="D155" s="3" t="s">
        <v>4512</v>
      </c>
      <c r="E155" s="3" t="s">
        <v>11</v>
      </c>
      <c r="F155" s="3" t="s">
        <v>311</v>
      </c>
      <c r="G155" s="3" t="s">
        <v>151</v>
      </c>
      <c r="H155" s="3" t="s">
        <v>4513</v>
      </c>
      <c r="I155" s="3" t="s">
        <v>322</v>
      </c>
      <c r="J155" s="3" t="s">
        <v>4152</v>
      </c>
      <c r="K155" s="66">
        <v>12000.0</v>
      </c>
      <c r="L155" s="62">
        <f>VLOOKUP(G155,'Sale Lots'!$A$2:$N$910,14)</f>
        <v>5000</v>
      </c>
      <c r="O155" s="67"/>
    </row>
    <row r="156" ht="12.75" customHeight="1">
      <c r="A156" s="60" t="s">
        <v>4157</v>
      </c>
      <c r="B156" s="64">
        <v>2.0</v>
      </c>
      <c r="C156" s="65" t="s">
        <v>4514</v>
      </c>
      <c r="D156" s="3" t="s">
        <v>4515</v>
      </c>
      <c r="E156" s="3" t="s">
        <v>11</v>
      </c>
      <c r="F156" s="3" t="s">
        <v>311</v>
      </c>
      <c r="G156" s="3" t="s">
        <v>151</v>
      </c>
      <c r="H156" s="3" t="s">
        <v>4516</v>
      </c>
      <c r="I156" s="3" t="s">
        <v>348</v>
      </c>
      <c r="J156" s="3" t="s">
        <v>2790</v>
      </c>
      <c r="K156" s="66">
        <v>7500.0</v>
      </c>
      <c r="L156" s="62">
        <f>VLOOKUP(G156,'Sale Lots'!$A$2:$N$910,14)</f>
        <v>5000</v>
      </c>
    </row>
    <row r="157" ht="12.75" customHeight="1">
      <c r="A157" s="60" t="s">
        <v>4157</v>
      </c>
      <c r="B157" s="64">
        <v>1.0</v>
      </c>
      <c r="C157" s="65" t="s">
        <v>4517</v>
      </c>
      <c r="D157" s="3" t="s">
        <v>4518</v>
      </c>
      <c r="E157" s="3" t="s">
        <v>13</v>
      </c>
      <c r="F157" s="3" t="s">
        <v>311</v>
      </c>
      <c r="G157" s="3" t="s">
        <v>151</v>
      </c>
      <c r="H157" s="3" t="s">
        <v>4519</v>
      </c>
      <c r="I157" s="3" t="s">
        <v>545</v>
      </c>
      <c r="J157" s="3" t="s">
        <v>2790</v>
      </c>
      <c r="K157" s="66">
        <v>1500.0</v>
      </c>
      <c r="L157" s="62">
        <f>VLOOKUP(G157,'Sale Lots'!$A$2:$N$910,14)</f>
        <v>5000</v>
      </c>
    </row>
    <row r="158" ht="12.75" customHeight="1">
      <c r="B158" s="70" t="s">
        <v>4143</v>
      </c>
      <c r="C158" s="60">
        <v>552.0</v>
      </c>
      <c r="D158" s="3" t="str">
        <f t="shared" ref="D158:D159" si="17">CONCAT(G158,H158)</f>
        <v>King of Change (GB)Voice of Wisdom (IRE)</v>
      </c>
      <c r="E158" s="60" t="s">
        <v>4199</v>
      </c>
      <c r="F158" s="60" t="s">
        <v>697</v>
      </c>
      <c r="G158" s="60" t="s">
        <v>151</v>
      </c>
      <c r="H158" s="60" t="s">
        <v>4520</v>
      </c>
      <c r="I158" s="60" t="s">
        <v>4521</v>
      </c>
      <c r="J158" s="60" t="s">
        <v>4152</v>
      </c>
      <c r="K158" s="3">
        <v>8000000.0</v>
      </c>
      <c r="L158" s="62">
        <f>VLOOKUP(G158,'Sale Lots'!$A$2:$N$910,14)</f>
        <v>5000</v>
      </c>
    </row>
    <row r="159" ht="12.75" customHeight="1">
      <c r="B159" s="60" t="s">
        <v>4143</v>
      </c>
      <c r="C159" s="60">
        <v>685.0</v>
      </c>
      <c r="D159" s="3" t="str">
        <f t="shared" si="17"/>
        <v>King of Change (GB)Coppelia (GER)</v>
      </c>
      <c r="E159" s="60" t="s">
        <v>13</v>
      </c>
      <c r="F159" s="60" t="s">
        <v>311</v>
      </c>
      <c r="G159" s="60" t="s">
        <v>151</v>
      </c>
      <c r="H159" s="60" t="s">
        <v>4522</v>
      </c>
      <c r="I159" s="60" t="s">
        <v>1675</v>
      </c>
      <c r="J159" s="60" t="s">
        <v>4258</v>
      </c>
      <c r="K159" s="71"/>
      <c r="L159" s="62">
        <f>VLOOKUP(G159,'Sale Lots'!$A$2:$N$910,14)</f>
        <v>5000</v>
      </c>
    </row>
    <row r="160" ht="12.75" customHeight="1">
      <c r="B160" s="58" t="s">
        <v>4175</v>
      </c>
      <c r="C160" s="59">
        <v>228.0</v>
      </c>
      <c r="D160" s="60" t="s">
        <v>4523</v>
      </c>
      <c r="E160" s="60" t="s">
        <v>11</v>
      </c>
      <c r="F160" s="68"/>
      <c r="G160" s="68" t="s">
        <v>153</v>
      </c>
      <c r="H160" s="60"/>
      <c r="I160" s="60" t="s">
        <v>407</v>
      </c>
      <c r="J160" s="60" t="s">
        <v>4524</v>
      </c>
      <c r="K160" s="59">
        <v>340000.0</v>
      </c>
      <c r="L160" s="62">
        <f>VLOOKUP(G160,'Sale Lots'!$A$2:$N$910,14)</f>
        <v>5000</v>
      </c>
      <c r="O160" s="4"/>
    </row>
    <row r="161" ht="12.75" customHeight="1">
      <c r="A161" s="3" t="s">
        <v>4171</v>
      </c>
      <c r="B161" s="64">
        <v>2.0</v>
      </c>
      <c r="C161" s="65" t="s">
        <v>4525</v>
      </c>
      <c r="D161" s="3" t="s">
        <v>4526</v>
      </c>
      <c r="E161" s="3" t="s">
        <v>13</v>
      </c>
      <c r="F161" s="3" t="s">
        <v>311</v>
      </c>
      <c r="G161" s="3" t="s">
        <v>155</v>
      </c>
      <c r="H161" s="3" t="s">
        <v>4527</v>
      </c>
      <c r="I161" s="3" t="s">
        <v>4528</v>
      </c>
      <c r="J161" s="3" t="s">
        <v>4152</v>
      </c>
      <c r="K161" s="66">
        <v>9000.0</v>
      </c>
      <c r="L161" s="62">
        <f>VLOOKUP(G161,'Sale Lots'!$A$2:$N$910,14)</f>
        <v>5000</v>
      </c>
      <c r="O161" s="67"/>
    </row>
    <row r="162" ht="12.75" customHeight="1">
      <c r="A162" s="3" t="s">
        <v>4171</v>
      </c>
      <c r="B162" s="64">
        <v>2.0</v>
      </c>
      <c r="C162" s="65" t="s">
        <v>4529</v>
      </c>
      <c r="D162" s="3" t="s">
        <v>4530</v>
      </c>
      <c r="E162" s="3" t="s">
        <v>11</v>
      </c>
      <c r="F162" s="3" t="s">
        <v>311</v>
      </c>
      <c r="G162" s="3" t="s">
        <v>155</v>
      </c>
      <c r="H162" s="3" t="s">
        <v>4531</v>
      </c>
      <c r="I162" s="3" t="s">
        <v>629</v>
      </c>
      <c r="J162" s="3" t="s">
        <v>4152</v>
      </c>
      <c r="K162" s="66">
        <v>3000.0</v>
      </c>
      <c r="L162" s="62">
        <f>VLOOKUP(G162,'Sale Lots'!$A$2:$N$910,14)</f>
        <v>5000</v>
      </c>
      <c r="O162" s="67"/>
    </row>
    <row r="163" ht="12.75" customHeight="1">
      <c r="B163" s="64">
        <v>1.0</v>
      </c>
      <c r="C163" s="65" t="s">
        <v>4532</v>
      </c>
      <c r="D163" s="3" t="s">
        <v>4533</v>
      </c>
      <c r="E163" s="3" t="s">
        <v>13</v>
      </c>
      <c r="F163" s="3" t="s">
        <v>311</v>
      </c>
      <c r="G163" s="3" t="s">
        <v>155</v>
      </c>
      <c r="H163" s="3" t="s">
        <v>4534</v>
      </c>
      <c r="I163" s="3" t="s">
        <v>372</v>
      </c>
      <c r="J163" s="3" t="s">
        <v>4152</v>
      </c>
      <c r="K163" s="66">
        <v>1000.0</v>
      </c>
      <c r="L163" s="62">
        <f>VLOOKUP(G163,'Sale Lots'!$A$2:$N$910,14)</f>
        <v>5000</v>
      </c>
      <c r="O163" s="67"/>
    </row>
    <row r="164" ht="12.75" customHeight="1">
      <c r="B164" s="64">
        <v>1.0</v>
      </c>
      <c r="C164" s="65" t="s">
        <v>4535</v>
      </c>
      <c r="D164" s="3" t="s">
        <v>4536</v>
      </c>
      <c r="E164" s="3" t="s">
        <v>13</v>
      </c>
      <c r="F164" s="3" t="s">
        <v>311</v>
      </c>
      <c r="G164" s="3" t="s">
        <v>155</v>
      </c>
      <c r="H164" s="3" t="s">
        <v>4537</v>
      </c>
      <c r="I164" s="3" t="s">
        <v>362</v>
      </c>
      <c r="J164" s="3" t="s">
        <v>4152</v>
      </c>
      <c r="K164" s="66">
        <v>3000.0</v>
      </c>
      <c r="L164" s="62">
        <f>VLOOKUP(G164,'Sale Lots'!$A$2:$N$910,14)</f>
        <v>5000</v>
      </c>
      <c r="O164" s="67"/>
    </row>
    <row r="165" ht="12.75" customHeight="1">
      <c r="B165" s="72" t="s">
        <v>4175</v>
      </c>
      <c r="C165" s="59">
        <v>124.0</v>
      </c>
      <c r="D165" s="60" t="s">
        <v>4538</v>
      </c>
      <c r="E165" s="3" t="s">
        <v>13</v>
      </c>
      <c r="F165" s="68"/>
      <c r="G165" s="68" t="s">
        <v>155</v>
      </c>
      <c r="H165" s="60"/>
      <c r="I165" s="60" t="s">
        <v>3658</v>
      </c>
      <c r="J165" s="60" t="s">
        <v>4539</v>
      </c>
      <c r="K165" s="61">
        <v>22000.0</v>
      </c>
      <c r="L165" s="62">
        <f>VLOOKUP(G165,'Sale Lots'!$A$2:$N$910,14)</f>
        <v>5000</v>
      </c>
      <c r="N165" s="5"/>
      <c r="O165" s="4"/>
    </row>
    <row r="166" ht="12.75" customHeight="1">
      <c r="A166" s="60" t="s">
        <v>4157</v>
      </c>
      <c r="B166" s="64">
        <v>1.0</v>
      </c>
      <c r="C166" s="65" t="s">
        <v>4540</v>
      </c>
      <c r="D166" s="3" t="s">
        <v>4541</v>
      </c>
      <c r="E166" s="3" t="s">
        <v>13</v>
      </c>
      <c r="F166" s="3" t="s">
        <v>311</v>
      </c>
      <c r="G166" s="3" t="s">
        <v>155</v>
      </c>
      <c r="H166" s="3" t="s">
        <v>4542</v>
      </c>
      <c r="I166" s="3" t="s">
        <v>2285</v>
      </c>
      <c r="J166" s="3" t="s">
        <v>2790</v>
      </c>
      <c r="K166" s="66">
        <v>14000.0</v>
      </c>
      <c r="L166" s="62">
        <f>VLOOKUP(G166,'Sale Lots'!$A$2:$N$910,14)</f>
        <v>5000</v>
      </c>
    </row>
    <row r="167" ht="12.75" customHeight="1">
      <c r="A167" s="60" t="s">
        <v>4157</v>
      </c>
      <c r="B167" s="64">
        <v>1.0</v>
      </c>
      <c r="C167" s="65" t="s">
        <v>4543</v>
      </c>
      <c r="D167" s="3" t="s">
        <v>4544</v>
      </c>
      <c r="E167" s="3" t="s">
        <v>13</v>
      </c>
      <c r="F167" s="3" t="s">
        <v>311</v>
      </c>
      <c r="G167" s="3" t="s">
        <v>155</v>
      </c>
      <c r="H167" s="3" t="s">
        <v>4545</v>
      </c>
      <c r="I167" s="3" t="s">
        <v>771</v>
      </c>
      <c r="J167" s="3" t="s">
        <v>2790</v>
      </c>
      <c r="K167" s="66"/>
      <c r="L167" s="62">
        <f>VLOOKUP(G167,'Sale Lots'!$A$2:$N$910,14)</f>
        <v>5000</v>
      </c>
    </row>
    <row r="168" ht="12.75" customHeight="1">
      <c r="A168" s="60" t="s">
        <v>4157</v>
      </c>
      <c r="B168" s="64">
        <v>1.0</v>
      </c>
      <c r="C168" s="65" t="s">
        <v>4546</v>
      </c>
      <c r="D168" s="3" t="s">
        <v>4547</v>
      </c>
      <c r="E168" s="3" t="s">
        <v>13</v>
      </c>
      <c r="F168" s="3" t="s">
        <v>311</v>
      </c>
      <c r="G168" s="3" t="s">
        <v>155</v>
      </c>
      <c r="H168" s="3" t="s">
        <v>4548</v>
      </c>
      <c r="I168" s="3" t="s">
        <v>1668</v>
      </c>
      <c r="J168" s="3" t="s">
        <v>2790</v>
      </c>
      <c r="K168" s="66"/>
      <c r="L168" s="62">
        <f>VLOOKUP(G168,'Sale Lots'!$A$2:$N$910,14)</f>
        <v>5000</v>
      </c>
    </row>
    <row r="169" ht="12.75" customHeight="1">
      <c r="B169" s="70" t="s">
        <v>4143</v>
      </c>
      <c r="C169" s="60">
        <v>602.0</v>
      </c>
      <c r="D169" s="3" t="str">
        <f t="shared" ref="D169:D170" si="18">CONCAT(G169,H169)</f>
        <v>Kodi Bear (IRE)Kodi Bear (IRE) x Aquarius Star (IRE)</v>
      </c>
      <c r="E169" s="60" t="s">
        <v>4199</v>
      </c>
      <c r="F169" s="60" t="s">
        <v>697</v>
      </c>
      <c r="G169" s="60" t="str">
        <f t="shared" ref="G169:G170" si="19">LEFT(H169, FIND(" x ", H169) - 1)</f>
        <v>Kodi Bear (IRE)</v>
      </c>
      <c r="H169" s="60" t="s">
        <v>4549</v>
      </c>
      <c r="I169" s="60" t="s">
        <v>771</v>
      </c>
      <c r="J169" s="60" t="s">
        <v>4201</v>
      </c>
      <c r="K169" s="3">
        <v>0.0</v>
      </c>
      <c r="L169" s="62">
        <f>VLOOKUP(G169,'Sale Lots'!$A$2:$N$910,14)</f>
        <v>5000</v>
      </c>
    </row>
    <row r="170" ht="12.75" customHeight="1">
      <c r="B170" s="70" t="s">
        <v>4143</v>
      </c>
      <c r="C170" s="60">
        <v>583.0</v>
      </c>
      <c r="D170" s="3" t="str">
        <f t="shared" si="18"/>
        <v>Kodi Bear (IRE)Kodi Bear (IRE) x Alice Thornton (GB)</v>
      </c>
      <c r="E170" s="60" t="s">
        <v>4199</v>
      </c>
      <c r="F170" s="60" t="s">
        <v>697</v>
      </c>
      <c r="G170" s="60" t="str">
        <f t="shared" si="19"/>
        <v>Kodi Bear (IRE)</v>
      </c>
      <c r="H170" s="60" t="s">
        <v>4550</v>
      </c>
      <c r="I170" s="60" t="s">
        <v>3976</v>
      </c>
      <c r="J170" s="60" t="s">
        <v>4242</v>
      </c>
      <c r="K170" s="3">
        <v>0.0</v>
      </c>
      <c r="L170" s="62">
        <f>VLOOKUP(G170,'Sale Lots'!$A$2:$N$910,14)</f>
        <v>5000</v>
      </c>
    </row>
    <row r="171" ht="12.75" customHeight="1">
      <c r="B171" s="60" t="s">
        <v>4143</v>
      </c>
      <c r="C171" s="60">
        <v>721.0</v>
      </c>
      <c r="D171" s="60" t="s">
        <v>4551</v>
      </c>
      <c r="E171" s="60" t="s">
        <v>11</v>
      </c>
      <c r="F171" s="60" t="s">
        <v>311</v>
      </c>
      <c r="G171" s="60" t="s">
        <v>155</v>
      </c>
      <c r="H171" s="60">
        <v>2023.0</v>
      </c>
      <c r="I171" s="63" t="s">
        <v>4425</v>
      </c>
      <c r="J171" s="60" t="s">
        <v>4552</v>
      </c>
      <c r="K171" s="38">
        <v>11000.0</v>
      </c>
      <c r="L171" s="62">
        <f>VLOOKUP(G171,'Sale Lots'!$A$2:$N$910,14)</f>
        <v>5000</v>
      </c>
    </row>
    <row r="172" ht="12.75" customHeight="1">
      <c r="B172" s="58" t="s">
        <v>4175</v>
      </c>
      <c r="C172" s="59">
        <v>38.0</v>
      </c>
      <c r="D172" s="60" t="s">
        <v>4553</v>
      </c>
      <c r="E172" s="3" t="s">
        <v>11</v>
      </c>
      <c r="F172" s="68"/>
      <c r="G172" s="68" t="s">
        <v>157</v>
      </c>
      <c r="H172" s="60"/>
      <c r="I172" s="60" t="s">
        <v>919</v>
      </c>
      <c r="J172" s="60" t="s">
        <v>4554</v>
      </c>
      <c r="K172" s="61">
        <v>82000.0</v>
      </c>
      <c r="L172" s="62">
        <f>VLOOKUP(G172,'Sale Lots'!$A$2:$N$910,14)</f>
        <v>35000</v>
      </c>
      <c r="N172" s="5"/>
      <c r="O172" s="4"/>
    </row>
    <row r="173" ht="12.75" customHeight="1">
      <c r="B173" s="58" t="s">
        <v>4146</v>
      </c>
      <c r="C173" s="59">
        <v>352.0</v>
      </c>
      <c r="D173" s="60" t="s">
        <v>4555</v>
      </c>
      <c r="E173" s="3" t="s">
        <v>13</v>
      </c>
      <c r="G173" s="60" t="s">
        <v>157</v>
      </c>
      <c r="I173" s="60" t="s">
        <v>1599</v>
      </c>
      <c r="J173" s="60" t="s">
        <v>4556</v>
      </c>
      <c r="K173" s="61">
        <v>36000.0</v>
      </c>
      <c r="L173" s="62">
        <f>VLOOKUP(G173,'Sale Lots'!$A$2:$N$910,14)</f>
        <v>35000</v>
      </c>
      <c r="N173" s="5"/>
      <c r="O173" s="4"/>
    </row>
    <row r="174" ht="12.75" customHeight="1">
      <c r="B174" s="58" t="s">
        <v>4146</v>
      </c>
      <c r="C174" s="59">
        <v>466.0</v>
      </c>
      <c r="D174" s="60" t="s">
        <v>4557</v>
      </c>
      <c r="E174" s="3" t="s">
        <v>13</v>
      </c>
      <c r="G174" s="60" t="s">
        <v>157</v>
      </c>
      <c r="I174" s="60" t="s">
        <v>981</v>
      </c>
      <c r="J174" s="60" t="s">
        <v>4558</v>
      </c>
      <c r="K174" s="61">
        <v>55000.0</v>
      </c>
      <c r="L174" s="62">
        <f>VLOOKUP(G174,'Sale Lots'!$A$2:$N$910,14)</f>
        <v>35000</v>
      </c>
      <c r="N174" s="5"/>
      <c r="O174" s="4"/>
    </row>
    <row r="175" ht="12.75" customHeight="1">
      <c r="B175" s="64">
        <v>1.0</v>
      </c>
      <c r="C175" s="65" t="s">
        <v>4559</v>
      </c>
      <c r="D175" s="3" t="s">
        <v>4560</v>
      </c>
      <c r="E175" s="3" t="s">
        <v>13</v>
      </c>
      <c r="F175" s="3" t="s">
        <v>311</v>
      </c>
      <c r="G175" s="3" t="s">
        <v>159</v>
      </c>
      <c r="H175" s="3" t="s">
        <v>4561</v>
      </c>
      <c r="I175" s="3" t="s">
        <v>1353</v>
      </c>
      <c r="J175" s="3" t="s">
        <v>4152</v>
      </c>
      <c r="K175" s="66">
        <v>1000.0</v>
      </c>
      <c r="L175" s="62">
        <f>VLOOKUP(G175,'Sale Lots'!$A$2:$N$910,14)</f>
        <v>35000</v>
      </c>
      <c r="O175" s="67"/>
    </row>
    <row r="176" ht="12.75" customHeight="1">
      <c r="A176" s="60" t="s">
        <v>4157</v>
      </c>
      <c r="B176" s="64">
        <v>1.0</v>
      </c>
      <c r="C176" s="65" t="s">
        <v>4562</v>
      </c>
      <c r="D176" s="3" t="s">
        <v>4563</v>
      </c>
      <c r="E176" s="3" t="s">
        <v>13</v>
      </c>
      <c r="F176" s="3" t="s">
        <v>311</v>
      </c>
      <c r="G176" s="3" t="s">
        <v>159</v>
      </c>
      <c r="H176" s="3" t="s">
        <v>4564</v>
      </c>
      <c r="I176" s="3" t="s">
        <v>719</v>
      </c>
      <c r="J176" s="3" t="s">
        <v>2790</v>
      </c>
      <c r="K176" s="66">
        <v>7500.0</v>
      </c>
      <c r="L176" s="62">
        <f>VLOOKUP(G176,'Sale Lots'!$A$2:$N$910,14)</f>
        <v>35000</v>
      </c>
    </row>
    <row r="177" ht="12.75" customHeight="1">
      <c r="A177" s="60" t="s">
        <v>4157</v>
      </c>
      <c r="B177" s="64">
        <v>1.0</v>
      </c>
      <c r="C177" s="65" t="s">
        <v>4565</v>
      </c>
      <c r="D177" s="3" t="s">
        <v>4566</v>
      </c>
      <c r="E177" s="3" t="s">
        <v>11</v>
      </c>
      <c r="F177" s="3" t="s">
        <v>311</v>
      </c>
      <c r="G177" s="3" t="s">
        <v>159</v>
      </c>
      <c r="H177" s="3" t="s">
        <v>4567</v>
      </c>
      <c r="I177" s="3" t="s">
        <v>4489</v>
      </c>
      <c r="J177" s="3" t="s">
        <v>2790</v>
      </c>
      <c r="K177" s="66">
        <v>4500.0</v>
      </c>
      <c r="L177" s="62">
        <f>VLOOKUP(G177,'Sale Lots'!$A$2:$N$910,14)</f>
        <v>35000</v>
      </c>
    </row>
    <row r="178" ht="12.75" customHeight="1">
      <c r="A178" s="21" t="s">
        <v>17</v>
      </c>
      <c r="B178" s="21">
        <v>827.0</v>
      </c>
      <c r="C178" s="20" t="str">
        <f t="shared" ref="C178:C182" si="20">CONCATENATE(D178," x ", G178)</f>
        <v>Time Test (GB) x Lady Brigid (IRE)</v>
      </c>
      <c r="D178" s="18" t="s">
        <v>257</v>
      </c>
      <c r="E178" s="21" t="s">
        <v>13</v>
      </c>
      <c r="F178" s="21" t="s">
        <v>717</v>
      </c>
      <c r="G178" s="21" t="s">
        <v>965</v>
      </c>
      <c r="H178" s="20"/>
      <c r="I178" s="21" t="s">
        <v>362</v>
      </c>
      <c r="J178" s="21" t="s">
        <v>966</v>
      </c>
      <c r="K178" s="37">
        <v>4000.0</v>
      </c>
      <c r="L178" s="62">
        <f>VLOOKUP(G178,'Sale Lots'!$A$2:$N$910,14)</f>
        <v>35000</v>
      </c>
      <c r="N178" s="20"/>
      <c r="O178" s="25"/>
      <c r="P178" s="26"/>
      <c r="Q178" s="26"/>
      <c r="R178" s="20"/>
      <c r="T178" s="20"/>
      <c r="U178" s="20"/>
    </row>
    <row r="179" ht="12.75" customHeight="1">
      <c r="A179" s="21" t="s">
        <v>17</v>
      </c>
      <c r="B179" s="21">
        <v>829.0</v>
      </c>
      <c r="C179" s="20" t="str">
        <f t="shared" si="20"/>
        <v>River Boyne (IRE) x Lady Gio (IRE)</v>
      </c>
      <c r="D179" s="18" t="s">
        <v>4568</v>
      </c>
      <c r="E179" s="21" t="s">
        <v>11</v>
      </c>
      <c r="F179" s="21" t="s">
        <v>311</v>
      </c>
      <c r="G179" s="21" t="s">
        <v>4569</v>
      </c>
      <c r="H179" s="20"/>
      <c r="I179" s="21" t="s">
        <v>1953</v>
      </c>
      <c r="J179" s="21" t="s">
        <v>4201</v>
      </c>
      <c r="K179" s="37"/>
      <c r="L179" s="62">
        <f>VLOOKUP(G179,'Sale Lots'!$A$2:$N$910,14)</f>
        <v>35000</v>
      </c>
      <c r="N179" s="20"/>
      <c r="O179" s="25"/>
      <c r="P179" s="26"/>
      <c r="Q179" s="26"/>
      <c r="R179" s="20"/>
      <c r="T179" s="20"/>
      <c r="U179" s="20"/>
    </row>
    <row r="180" ht="12.75" customHeight="1">
      <c r="A180" s="21" t="s">
        <v>17</v>
      </c>
      <c r="B180" s="21">
        <v>832.0</v>
      </c>
      <c r="C180" s="20" t="str">
        <f t="shared" si="20"/>
        <v>Space Blues (IRE) x Lady of Power (GB)</v>
      </c>
      <c r="D180" s="18" t="s">
        <v>235</v>
      </c>
      <c r="E180" s="21" t="s">
        <v>13</v>
      </c>
      <c r="F180" s="21" t="s">
        <v>717</v>
      </c>
      <c r="G180" s="21" t="s">
        <v>1840</v>
      </c>
      <c r="H180" s="20"/>
      <c r="I180" s="21" t="s">
        <v>1250</v>
      </c>
      <c r="J180" s="21" t="s">
        <v>1841</v>
      </c>
      <c r="K180" s="37">
        <v>12000.0</v>
      </c>
      <c r="L180" s="62">
        <f>VLOOKUP(G180,'Sale Lots'!$A$2:$N$910,14)</f>
        <v>35000</v>
      </c>
      <c r="N180" s="20"/>
      <c r="O180" s="25"/>
      <c r="P180" s="26"/>
      <c r="Q180" s="26"/>
      <c r="R180" s="20"/>
      <c r="T180" s="20"/>
      <c r="U180" s="20"/>
    </row>
    <row r="181" ht="12.75" customHeight="1">
      <c r="A181" s="21" t="s">
        <v>17</v>
      </c>
      <c r="B181" s="21">
        <v>839.0</v>
      </c>
      <c r="C181" s="20" t="str">
        <f t="shared" si="20"/>
        <v>Nando Parrado (GB) x Lexington Sky (IRE)</v>
      </c>
      <c r="D181" s="18" t="s">
        <v>179</v>
      </c>
      <c r="E181" s="21" t="s">
        <v>13</v>
      </c>
      <c r="F181" s="21" t="s">
        <v>717</v>
      </c>
      <c r="G181" s="21" t="s">
        <v>806</v>
      </c>
      <c r="H181" s="20"/>
      <c r="I181" s="21" t="s">
        <v>807</v>
      </c>
      <c r="J181" s="21" t="s">
        <v>808</v>
      </c>
      <c r="K181" s="37">
        <v>3000.0</v>
      </c>
      <c r="L181" s="62">
        <f>VLOOKUP(G181,'Sale Lots'!$A$2:$N$910,14)</f>
        <v>35000</v>
      </c>
      <c r="N181" s="20"/>
      <c r="O181" s="25"/>
      <c r="P181" s="26"/>
      <c r="Q181" s="26"/>
      <c r="R181" s="20"/>
      <c r="T181" s="20"/>
      <c r="U181" s="20"/>
    </row>
    <row r="182" ht="12.75" customHeight="1">
      <c r="A182" s="21" t="s">
        <v>17</v>
      </c>
      <c r="B182" s="21">
        <v>844.0</v>
      </c>
      <c r="C182" s="20" t="str">
        <f t="shared" si="20"/>
        <v>U S Navy Flag (USA) x Lon Dubh (IRE)</v>
      </c>
      <c r="D182" s="18" t="s">
        <v>265</v>
      </c>
      <c r="E182" s="21" t="s">
        <v>11</v>
      </c>
      <c r="F182" s="21" t="s">
        <v>717</v>
      </c>
      <c r="G182" s="21" t="s">
        <v>4570</v>
      </c>
      <c r="H182" s="20"/>
      <c r="I182" s="21" t="s">
        <v>4571</v>
      </c>
      <c r="J182" s="21" t="s">
        <v>4572</v>
      </c>
      <c r="K182" s="26"/>
      <c r="L182" s="62">
        <f>VLOOKUP(G182,'Sale Lots'!$A$2:$N$910,14)</f>
        <v>35000</v>
      </c>
      <c r="N182" s="20"/>
      <c r="O182" s="25"/>
      <c r="P182" s="26"/>
      <c r="Q182" s="26"/>
      <c r="R182" s="20"/>
      <c r="T182" s="20"/>
      <c r="U182" s="20"/>
    </row>
    <row r="183" ht="12.75" customHeight="1">
      <c r="B183" s="72" t="s">
        <v>4175</v>
      </c>
      <c r="C183" s="61">
        <v>246.0</v>
      </c>
      <c r="D183" s="60" t="s">
        <v>4573</v>
      </c>
      <c r="E183" s="3" t="s">
        <v>13</v>
      </c>
      <c r="F183" s="68"/>
      <c r="G183" s="68" t="s">
        <v>161</v>
      </c>
      <c r="H183" s="60"/>
      <c r="I183" s="60" t="s">
        <v>3611</v>
      </c>
      <c r="J183" s="60" t="s">
        <v>4148</v>
      </c>
      <c r="K183" s="59">
        <v>50000.0</v>
      </c>
      <c r="L183" s="62">
        <f>VLOOKUP(G183,'Sale Lots'!$A$2:$N$910,14)</f>
        <v>35000</v>
      </c>
      <c r="O183" s="4"/>
    </row>
    <row r="184" ht="12.75" customHeight="1">
      <c r="A184" s="3" t="s">
        <v>4171</v>
      </c>
      <c r="B184" s="64">
        <v>1.0</v>
      </c>
      <c r="C184" s="65" t="s">
        <v>4574</v>
      </c>
      <c r="D184" s="3" t="s">
        <v>4575</v>
      </c>
      <c r="E184" s="3" t="s">
        <v>13</v>
      </c>
      <c r="F184" s="3" t="s">
        <v>311</v>
      </c>
      <c r="G184" s="3" t="s">
        <v>163</v>
      </c>
      <c r="H184" s="3" t="s">
        <v>4576</v>
      </c>
      <c r="I184" s="3" t="s">
        <v>865</v>
      </c>
      <c r="J184" s="3" t="s">
        <v>4152</v>
      </c>
      <c r="K184" s="66">
        <v>10000.0</v>
      </c>
      <c r="L184" s="62">
        <f>VLOOKUP(G184,'Sale Lots'!$A$2:$N$910,14)</f>
        <v>35000</v>
      </c>
      <c r="O184" s="67"/>
    </row>
    <row r="185" ht="12.75" customHeight="1">
      <c r="A185" s="3" t="s">
        <v>4171</v>
      </c>
      <c r="B185" s="64">
        <v>1.0</v>
      </c>
      <c r="C185" s="65" t="s">
        <v>4577</v>
      </c>
      <c r="D185" s="3" t="s">
        <v>4578</v>
      </c>
      <c r="E185" s="3" t="s">
        <v>11</v>
      </c>
      <c r="F185" s="3" t="s">
        <v>311</v>
      </c>
      <c r="G185" s="3" t="s">
        <v>163</v>
      </c>
      <c r="H185" s="3" t="s">
        <v>4579</v>
      </c>
      <c r="I185" s="3" t="s">
        <v>2900</v>
      </c>
      <c r="J185" s="3" t="s">
        <v>4152</v>
      </c>
      <c r="K185" s="66">
        <v>3000.0</v>
      </c>
      <c r="L185" s="62">
        <f>VLOOKUP(G185,'Sale Lots'!$A$2:$N$910,14)</f>
        <v>35000</v>
      </c>
      <c r="O185" s="67"/>
    </row>
    <row r="186" ht="12.75" customHeight="1">
      <c r="A186" s="3" t="s">
        <v>4171</v>
      </c>
      <c r="B186" s="64">
        <v>2.0</v>
      </c>
      <c r="C186" s="65" t="s">
        <v>4580</v>
      </c>
      <c r="D186" s="3" t="s">
        <v>4581</v>
      </c>
      <c r="E186" s="3" t="s">
        <v>11</v>
      </c>
      <c r="F186" s="3" t="s">
        <v>311</v>
      </c>
      <c r="G186" s="3" t="s">
        <v>163</v>
      </c>
      <c r="H186" s="3" t="s">
        <v>4582</v>
      </c>
      <c r="I186" s="3" t="s">
        <v>673</v>
      </c>
      <c r="J186" s="3" t="s">
        <v>4152</v>
      </c>
      <c r="K186" s="66">
        <v>3000.0</v>
      </c>
      <c r="L186" s="62">
        <f>VLOOKUP(G186,'Sale Lots'!$A$2:$N$910,14)</f>
        <v>35000</v>
      </c>
      <c r="O186" s="67"/>
    </row>
    <row r="187" ht="12.75" customHeight="1">
      <c r="A187" s="3" t="s">
        <v>4171</v>
      </c>
      <c r="B187" s="64">
        <v>2.0</v>
      </c>
      <c r="C187" s="65" t="s">
        <v>4583</v>
      </c>
      <c r="D187" s="3" t="s">
        <v>4584</v>
      </c>
      <c r="E187" s="3" t="s">
        <v>11</v>
      </c>
      <c r="F187" s="3" t="s">
        <v>311</v>
      </c>
      <c r="G187" s="3" t="s">
        <v>163</v>
      </c>
      <c r="H187" s="3" t="s">
        <v>4585</v>
      </c>
      <c r="I187" s="3" t="s">
        <v>2285</v>
      </c>
      <c r="J187" s="3" t="s">
        <v>4152</v>
      </c>
      <c r="K187" s="66">
        <v>20000.0</v>
      </c>
      <c r="L187" s="62">
        <f>VLOOKUP(G187,'Sale Lots'!$A$2:$N$910,14)</f>
        <v>35000</v>
      </c>
      <c r="O187" s="67"/>
    </row>
    <row r="188" ht="12.75" customHeight="1">
      <c r="A188" s="3" t="s">
        <v>4171</v>
      </c>
      <c r="B188" s="64">
        <v>2.0</v>
      </c>
      <c r="C188" s="65" t="s">
        <v>4586</v>
      </c>
      <c r="D188" s="3" t="s">
        <v>4587</v>
      </c>
      <c r="E188" s="3" t="s">
        <v>13</v>
      </c>
      <c r="F188" s="3" t="s">
        <v>311</v>
      </c>
      <c r="G188" s="3" t="s">
        <v>165</v>
      </c>
      <c r="H188" s="3" t="s">
        <v>4588</v>
      </c>
      <c r="I188" s="3" t="s">
        <v>2043</v>
      </c>
      <c r="J188" s="3" t="s">
        <v>4152</v>
      </c>
      <c r="K188" s="66">
        <v>3000.0</v>
      </c>
      <c r="L188" s="62">
        <f>VLOOKUP(G188,'Sale Lots'!$A$2:$N$910,14)</f>
        <v>12500</v>
      </c>
      <c r="O188" s="67"/>
    </row>
    <row r="189" ht="12.75" customHeight="1">
      <c r="A189" s="3" t="s">
        <v>4171</v>
      </c>
      <c r="B189" s="64">
        <v>1.0</v>
      </c>
      <c r="C189" s="65" t="s">
        <v>4589</v>
      </c>
      <c r="D189" s="3" t="s">
        <v>4590</v>
      </c>
      <c r="E189" s="3" t="s">
        <v>11</v>
      </c>
      <c r="F189" s="3" t="s">
        <v>311</v>
      </c>
      <c r="G189" s="3" t="s">
        <v>165</v>
      </c>
      <c r="H189" s="3" t="s">
        <v>4591</v>
      </c>
      <c r="I189" s="3" t="s">
        <v>4592</v>
      </c>
      <c r="J189" s="3" t="s">
        <v>4152</v>
      </c>
      <c r="K189" s="66">
        <v>34000.0</v>
      </c>
      <c r="L189" s="62">
        <f>VLOOKUP(G189,'Sale Lots'!$A$2:$N$910,14)</f>
        <v>12500</v>
      </c>
      <c r="O189" s="67"/>
    </row>
    <row r="190" ht="12.75" customHeight="1">
      <c r="B190" s="72" t="s">
        <v>4175</v>
      </c>
      <c r="C190" s="59">
        <v>217.0</v>
      </c>
      <c r="D190" s="60" t="s">
        <v>4593</v>
      </c>
      <c r="E190" s="3" t="s">
        <v>13</v>
      </c>
      <c r="F190" s="68"/>
      <c r="G190" s="68" t="s">
        <v>165</v>
      </c>
      <c r="H190" s="60"/>
      <c r="I190" s="60" t="s">
        <v>407</v>
      </c>
      <c r="J190" s="60" t="s">
        <v>4594</v>
      </c>
      <c r="K190" s="61">
        <v>50000.0</v>
      </c>
      <c r="L190" s="62">
        <f>VLOOKUP(G190,'Sale Lots'!$A$2:$N$910,14)</f>
        <v>12500</v>
      </c>
      <c r="N190" s="5"/>
      <c r="O190" s="4"/>
    </row>
    <row r="191" ht="12.75" customHeight="1">
      <c r="B191" s="58" t="s">
        <v>4146</v>
      </c>
      <c r="C191" s="59">
        <v>265.0</v>
      </c>
      <c r="D191" s="60" t="s">
        <v>4595</v>
      </c>
      <c r="E191" s="3" t="s">
        <v>11</v>
      </c>
      <c r="G191" s="60" t="s">
        <v>165</v>
      </c>
      <c r="I191" s="60" t="s">
        <v>2495</v>
      </c>
      <c r="J191" s="60" t="s">
        <v>4558</v>
      </c>
      <c r="K191" s="61">
        <v>55000.0</v>
      </c>
      <c r="L191" s="62">
        <f>VLOOKUP(G191,'Sale Lots'!$A$2:$N$910,14)</f>
        <v>12500</v>
      </c>
      <c r="N191" s="5"/>
      <c r="O191" s="4"/>
    </row>
    <row r="192" ht="12.75" customHeight="1">
      <c r="A192" s="60" t="s">
        <v>4157</v>
      </c>
      <c r="B192" s="64">
        <v>2.0</v>
      </c>
      <c r="C192" s="65" t="s">
        <v>4596</v>
      </c>
      <c r="D192" s="3" t="s">
        <v>4597</v>
      </c>
      <c r="E192" s="3" t="s">
        <v>13</v>
      </c>
      <c r="F192" s="3" t="s">
        <v>311</v>
      </c>
      <c r="G192" s="3" t="s">
        <v>165</v>
      </c>
      <c r="H192" s="3" t="s">
        <v>4598</v>
      </c>
      <c r="I192" s="3" t="s">
        <v>1129</v>
      </c>
      <c r="J192" s="3" t="s">
        <v>2790</v>
      </c>
      <c r="K192" s="66">
        <v>28000.0</v>
      </c>
      <c r="L192" s="62">
        <f>VLOOKUP(G192,'Sale Lots'!$A$2:$N$910,14)</f>
        <v>12500</v>
      </c>
    </row>
    <row r="193" ht="12.75" customHeight="1">
      <c r="B193" s="58" t="s">
        <v>4175</v>
      </c>
      <c r="C193" s="59">
        <v>213.0</v>
      </c>
      <c r="D193" s="60" t="s">
        <v>4599</v>
      </c>
      <c r="E193" s="3" t="s">
        <v>13</v>
      </c>
      <c r="F193" s="68"/>
      <c r="G193" s="68" t="s">
        <v>165</v>
      </c>
      <c r="H193" s="60"/>
      <c r="I193" s="60" t="s">
        <v>793</v>
      </c>
      <c r="J193" s="60" t="s">
        <v>4191</v>
      </c>
      <c r="K193" s="73"/>
      <c r="L193" s="62">
        <f>VLOOKUP(G193,'Sale Lots'!$A$2:$N$910,14)</f>
        <v>12500</v>
      </c>
    </row>
    <row r="194" ht="12.75" customHeight="1">
      <c r="B194" s="70" t="s">
        <v>4143</v>
      </c>
      <c r="C194" s="60">
        <v>529.0</v>
      </c>
      <c r="D194" s="3" t="str">
        <f>CONCAT(G194,H194)</f>
        <v>Lucky Vega (IRE)The Sky Is Blazing (IRE)</v>
      </c>
      <c r="E194" s="60" t="s">
        <v>4199</v>
      </c>
      <c r="F194" s="60" t="s">
        <v>697</v>
      </c>
      <c r="G194" s="60" t="s">
        <v>165</v>
      </c>
      <c r="H194" s="60" t="s">
        <v>4600</v>
      </c>
      <c r="I194" s="60" t="s">
        <v>793</v>
      </c>
      <c r="J194" s="60" t="s">
        <v>4152</v>
      </c>
      <c r="K194" s="3">
        <v>8000000.0</v>
      </c>
      <c r="L194" s="62">
        <f>VLOOKUP(G194,'Sale Lots'!$A$2:$N$910,14)</f>
        <v>12500</v>
      </c>
    </row>
    <row r="195" ht="12.75" customHeight="1">
      <c r="A195" s="21" t="s">
        <v>17</v>
      </c>
      <c r="B195" s="21">
        <v>849.0</v>
      </c>
      <c r="C195" s="20" t="str">
        <f>CONCATENATE(D195," x ", G195)</f>
        <v>Profitable (IRE) x Profitable (IRE)</v>
      </c>
      <c r="D195" s="18" t="s">
        <v>201</v>
      </c>
      <c r="E195" s="21" t="s">
        <v>13</v>
      </c>
      <c r="F195" s="21" t="s">
        <v>717</v>
      </c>
      <c r="G195" s="18" t="s">
        <v>201</v>
      </c>
      <c r="H195" s="20"/>
      <c r="I195" s="21" t="s">
        <v>705</v>
      </c>
      <c r="J195" s="21" t="s">
        <v>4201</v>
      </c>
      <c r="K195" s="26"/>
      <c r="L195" s="62">
        <f>VLOOKUP(G195,'Sale Lots'!$A$2:$N$1446,14)</f>
        <v>75000</v>
      </c>
      <c r="N195" s="20"/>
      <c r="O195" s="25"/>
      <c r="P195" s="26"/>
      <c r="Q195" s="26"/>
      <c r="R195" s="20"/>
      <c r="T195" s="20"/>
      <c r="U195" s="20"/>
    </row>
    <row r="196" ht="12.75" customHeight="1">
      <c r="B196" s="64">
        <v>1.0</v>
      </c>
      <c r="C196" s="65" t="s">
        <v>4601</v>
      </c>
      <c r="D196" s="3" t="s">
        <v>4602</v>
      </c>
      <c r="E196" s="3" t="s">
        <v>13</v>
      </c>
      <c r="F196" s="3" t="s">
        <v>311</v>
      </c>
      <c r="G196" s="3" t="s">
        <v>167</v>
      </c>
      <c r="H196" s="3" t="s">
        <v>4603</v>
      </c>
      <c r="I196" s="3" t="s">
        <v>799</v>
      </c>
      <c r="J196" s="3" t="s">
        <v>4152</v>
      </c>
      <c r="K196" s="66">
        <v>2200.0</v>
      </c>
      <c r="L196" s="62">
        <f>VLOOKUP(G196,'Sale Lots'!$A$2:$N$1446,14)</f>
        <v>10200</v>
      </c>
      <c r="O196" s="67"/>
    </row>
    <row r="197" ht="12.75" customHeight="1">
      <c r="A197" s="60" t="s">
        <v>4157</v>
      </c>
      <c r="B197" s="64">
        <v>2.0</v>
      </c>
      <c r="C197" s="65" t="s">
        <v>4604</v>
      </c>
      <c r="D197" s="3" t="s">
        <v>4605</v>
      </c>
      <c r="E197" s="3" t="s">
        <v>13</v>
      </c>
      <c r="F197" s="3" t="s">
        <v>311</v>
      </c>
      <c r="G197" s="3" t="s">
        <v>167</v>
      </c>
      <c r="H197" s="3" t="s">
        <v>4606</v>
      </c>
      <c r="I197" s="3" t="s">
        <v>1329</v>
      </c>
      <c r="J197" s="3" t="s">
        <v>2790</v>
      </c>
      <c r="K197" s="66">
        <v>4500.0</v>
      </c>
      <c r="L197" s="62">
        <f>VLOOKUP(G197,'Sale Lots'!$A$2:$N$1446,14)</f>
        <v>10200</v>
      </c>
    </row>
    <row r="198" ht="12.75" customHeight="1">
      <c r="B198" s="60" t="s">
        <v>4143</v>
      </c>
      <c r="C198" s="60">
        <v>700.0</v>
      </c>
      <c r="D198" s="3" t="str">
        <f>CONCAT(G198,H198)</f>
        <v>Magna Grecia (IRE)Dancing Approach (GB)</v>
      </c>
      <c r="E198" s="60" t="s">
        <v>13</v>
      </c>
      <c r="F198" s="60" t="s">
        <v>311</v>
      </c>
      <c r="G198" s="60" t="s">
        <v>167</v>
      </c>
      <c r="H198" s="60" t="s">
        <v>4607</v>
      </c>
      <c r="I198" s="60" t="s">
        <v>1342</v>
      </c>
      <c r="J198" s="60" t="s">
        <v>4258</v>
      </c>
      <c r="K198" s="71"/>
      <c r="L198" s="62">
        <f>VLOOKUP(G198,'Sale Lots'!$A$2:$N$1446,14)</f>
        <v>10200</v>
      </c>
    </row>
    <row r="199" ht="12.75" customHeight="1">
      <c r="B199" s="60" t="s">
        <v>4143</v>
      </c>
      <c r="C199" s="60">
        <v>658.0</v>
      </c>
      <c r="D199" s="3" t="s">
        <v>4608</v>
      </c>
      <c r="E199" s="60" t="s">
        <v>11</v>
      </c>
      <c r="F199" s="60" t="s">
        <v>311</v>
      </c>
      <c r="G199" s="60" t="s">
        <v>167</v>
      </c>
      <c r="H199" s="60" t="s">
        <v>4609</v>
      </c>
      <c r="I199" s="63" t="s">
        <v>723</v>
      </c>
      <c r="J199" s="60" t="s">
        <v>4152</v>
      </c>
      <c r="K199" s="60">
        <v>8000.0</v>
      </c>
      <c r="L199" s="62">
        <f>VLOOKUP(G199,'Sale Lots'!$A$2:$N$1446,14)</f>
        <v>10200</v>
      </c>
    </row>
    <row r="200" ht="12.75" customHeight="1">
      <c r="A200" s="21" t="s">
        <v>17</v>
      </c>
      <c r="B200" s="21">
        <v>851.0</v>
      </c>
      <c r="C200" s="20" t="str">
        <f>CONCATENATE(D200," x ", G200)</f>
        <v>Alkumait (GB) x Alkumait (GB)</v>
      </c>
      <c r="D200" s="18" t="s">
        <v>23</v>
      </c>
      <c r="E200" s="21" t="s">
        <v>11</v>
      </c>
      <c r="F200" s="21" t="s">
        <v>717</v>
      </c>
      <c r="G200" s="60" t="s">
        <v>23</v>
      </c>
      <c r="H200" s="20"/>
      <c r="I200" s="21" t="s">
        <v>412</v>
      </c>
      <c r="J200" s="21" t="s">
        <v>4610</v>
      </c>
      <c r="K200" s="24"/>
      <c r="L200" s="62">
        <f>VLOOKUP(G200,'Sale Lots'!$A$2:$N$1446,14)</f>
        <v>6000</v>
      </c>
      <c r="N200" s="20"/>
      <c r="O200" s="25"/>
      <c r="P200" s="26"/>
      <c r="Q200" s="26"/>
      <c r="R200" s="20"/>
      <c r="T200" s="20"/>
      <c r="U200" s="20"/>
    </row>
    <row r="201" ht="12.75" customHeight="1">
      <c r="A201" s="3" t="s">
        <v>4171</v>
      </c>
      <c r="B201" s="64">
        <v>2.0</v>
      </c>
      <c r="C201" s="65" t="s">
        <v>4611</v>
      </c>
      <c r="D201" s="3" t="s">
        <v>4612</v>
      </c>
      <c r="E201" s="3" t="s">
        <v>11</v>
      </c>
      <c r="F201" s="3" t="s">
        <v>311</v>
      </c>
      <c r="G201" s="3" t="s">
        <v>169</v>
      </c>
      <c r="H201" s="3" t="s">
        <v>4613</v>
      </c>
      <c r="I201" s="3" t="s">
        <v>1141</v>
      </c>
      <c r="J201" s="3" t="s">
        <v>4152</v>
      </c>
      <c r="K201" s="66">
        <v>30000.0</v>
      </c>
      <c r="L201" s="62">
        <f>VLOOKUP(G201,'Sale Lots'!$A$2:$N$1446,14)</f>
        <v>10000</v>
      </c>
      <c r="O201" s="67"/>
    </row>
    <row r="202" ht="12.75" customHeight="1">
      <c r="A202" s="3" t="s">
        <v>4171</v>
      </c>
      <c r="B202" s="64">
        <v>2.0</v>
      </c>
      <c r="C202" s="65" t="s">
        <v>4614</v>
      </c>
      <c r="D202" s="3" t="s">
        <v>4615</v>
      </c>
      <c r="E202" s="3" t="s">
        <v>11</v>
      </c>
      <c r="F202" s="3" t="s">
        <v>311</v>
      </c>
      <c r="G202" s="3" t="s">
        <v>169</v>
      </c>
      <c r="H202" s="3" t="s">
        <v>4616</v>
      </c>
      <c r="I202" s="3" t="s">
        <v>4617</v>
      </c>
      <c r="J202" s="3" t="s">
        <v>4152</v>
      </c>
      <c r="K202" s="66">
        <v>25000.0</v>
      </c>
      <c r="L202" s="62">
        <f>VLOOKUP(G202,'Sale Lots'!$A$2:$N$1446,14)</f>
        <v>10000</v>
      </c>
      <c r="O202" s="67"/>
    </row>
    <row r="203" ht="12.75" customHeight="1">
      <c r="A203" s="3" t="s">
        <v>4171</v>
      </c>
      <c r="B203" s="64">
        <v>2.0</v>
      </c>
      <c r="C203" s="65" t="s">
        <v>4618</v>
      </c>
      <c r="D203" s="3" t="s">
        <v>4619</v>
      </c>
      <c r="E203" s="3" t="s">
        <v>11</v>
      </c>
      <c r="F203" s="3" t="s">
        <v>311</v>
      </c>
      <c r="G203" s="3" t="s">
        <v>169</v>
      </c>
      <c r="H203" s="3" t="s">
        <v>4620</v>
      </c>
      <c r="I203" s="3" t="s">
        <v>2153</v>
      </c>
      <c r="J203" s="3" t="s">
        <v>4152</v>
      </c>
      <c r="K203" s="66">
        <v>5500.0</v>
      </c>
      <c r="L203" s="62">
        <f>VLOOKUP(G203,'Sale Lots'!$A$2:$N$1446,14)</f>
        <v>10000</v>
      </c>
      <c r="O203" s="67"/>
    </row>
    <row r="204" ht="12.75" customHeight="1">
      <c r="B204" s="64">
        <v>1.0</v>
      </c>
      <c r="C204" s="65" t="s">
        <v>4621</v>
      </c>
      <c r="D204" s="3" t="s">
        <v>4622</v>
      </c>
      <c r="E204" s="3" t="s">
        <v>11</v>
      </c>
      <c r="F204" s="3" t="s">
        <v>311</v>
      </c>
      <c r="G204" s="3" t="s">
        <v>169</v>
      </c>
      <c r="H204" s="3" t="s">
        <v>4623</v>
      </c>
      <c r="I204" s="3" t="s">
        <v>362</v>
      </c>
      <c r="J204" s="3" t="s">
        <v>4152</v>
      </c>
      <c r="K204" s="66">
        <v>3000.0</v>
      </c>
      <c r="L204" s="62">
        <f>VLOOKUP(G204,'Sale Lots'!$A$2:$N$1446,14)</f>
        <v>10000</v>
      </c>
      <c r="O204" s="67"/>
    </row>
    <row r="205" ht="12.75" customHeight="1">
      <c r="A205" s="60" t="s">
        <v>4157</v>
      </c>
      <c r="B205" s="64">
        <v>1.0</v>
      </c>
      <c r="C205" s="65" t="s">
        <v>4624</v>
      </c>
      <c r="D205" s="3" t="s">
        <v>4625</v>
      </c>
      <c r="E205" s="3" t="s">
        <v>13</v>
      </c>
      <c r="F205" s="3" t="s">
        <v>311</v>
      </c>
      <c r="G205" s="3" t="s">
        <v>169</v>
      </c>
      <c r="H205" s="3" t="s">
        <v>4626</v>
      </c>
      <c r="I205" s="3" t="s">
        <v>4627</v>
      </c>
      <c r="J205" s="3" t="s">
        <v>2790</v>
      </c>
      <c r="K205" s="66">
        <v>7500.0</v>
      </c>
      <c r="L205" s="62">
        <f>VLOOKUP(G205,'Sale Lots'!$A$2:$N$1446,14)</f>
        <v>10000</v>
      </c>
    </row>
    <row r="206" ht="12.75" customHeight="1">
      <c r="B206" s="70" t="s">
        <v>4143</v>
      </c>
      <c r="C206" s="60">
        <v>532.0</v>
      </c>
      <c r="D206" s="3" t="str">
        <f>CONCAT(G206,H206)</f>
        <v>Make Believe (GB)Tidewalker (IRE)</v>
      </c>
      <c r="E206" s="60" t="s">
        <v>4199</v>
      </c>
      <c r="F206" s="60" t="s">
        <v>697</v>
      </c>
      <c r="G206" s="60" t="s">
        <v>169</v>
      </c>
      <c r="H206" s="60" t="s">
        <v>4628</v>
      </c>
      <c r="I206" s="60" t="s">
        <v>525</v>
      </c>
      <c r="J206" s="60" t="s">
        <v>4152</v>
      </c>
      <c r="K206" s="3">
        <v>5.5E7</v>
      </c>
      <c r="L206" s="62">
        <f>VLOOKUP(G206,'Sale Lots'!$A$2:$N$1446,14)</f>
        <v>10000</v>
      </c>
    </row>
    <row r="207" ht="12.75" customHeight="1">
      <c r="B207" s="60" t="s">
        <v>4143</v>
      </c>
      <c r="C207" s="60">
        <v>728.0</v>
      </c>
      <c r="D207" s="60" t="s">
        <v>4629</v>
      </c>
      <c r="E207" s="60" t="s">
        <v>11</v>
      </c>
      <c r="F207" s="60" t="s">
        <v>311</v>
      </c>
      <c r="G207" s="60" t="s">
        <v>169</v>
      </c>
      <c r="H207" s="60">
        <v>2023.0</v>
      </c>
      <c r="I207" s="63" t="s">
        <v>4630</v>
      </c>
      <c r="J207" s="60" t="s">
        <v>4177</v>
      </c>
      <c r="K207" s="38">
        <v>20000.0</v>
      </c>
      <c r="L207" s="62">
        <f>VLOOKUP(G207,'Sale Lots'!$A$2:$N$1446,14)</f>
        <v>10000</v>
      </c>
    </row>
    <row r="208" ht="12.75" customHeight="1">
      <c r="A208" s="21" t="s">
        <v>17</v>
      </c>
      <c r="B208" s="21">
        <v>855.0</v>
      </c>
      <c r="C208" s="20" t="str">
        <f t="shared" ref="C208:C211" si="21">CONCATENATE(D208," x ", G208)</f>
        <v>Bungle Inthejungle (GB) x Bungle Inthejungle (GB)</v>
      </c>
      <c r="D208" s="18" t="s">
        <v>47</v>
      </c>
      <c r="E208" s="21" t="s">
        <v>11</v>
      </c>
      <c r="F208" s="21" t="s">
        <v>717</v>
      </c>
      <c r="G208" s="18" t="s">
        <v>47</v>
      </c>
      <c r="H208" s="20"/>
      <c r="I208" s="21" t="s">
        <v>796</v>
      </c>
      <c r="J208" s="21" t="s">
        <v>4279</v>
      </c>
      <c r="K208" s="24"/>
      <c r="L208" s="62">
        <f>VLOOKUP(G208,'Sale Lots'!$A$2:$N$1446,14)</f>
        <v>7500</v>
      </c>
      <c r="N208" s="20"/>
      <c r="O208" s="25"/>
      <c r="P208" s="26"/>
      <c r="Q208" s="26"/>
      <c r="R208" s="20"/>
      <c r="T208" s="20"/>
      <c r="U208" s="20"/>
    </row>
    <row r="209" ht="12.75" customHeight="1">
      <c r="A209" s="21" t="s">
        <v>17</v>
      </c>
      <c r="B209" s="21">
        <v>856.0</v>
      </c>
      <c r="C209" s="20" t="str">
        <f t="shared" si="21"/>
        <v>King of Change (GB) x King of Change (GB)</v>
      </c>
      <c r="D209" s="18" t="s">
        <v>151</v>
      </c>
      <c r="E209" s="21" t="s">
        <v>13</v>
      </c>
      <c r="F209" s="21" t="s">
        <v>717</v>
      </c>
      <c r="G209" s="18" t="s">
        <v>151</v>
      </c>
      <c r="H209" s="20"/>
      <c r="I209" s="21" t="s">
        <v>2167</v>
      </c>
      <c r="J209" s="21" t="s">
        <v>4631</v>
      </c>
      <c r="K209" s="24"/>
      <c r="L209" s="62">
        <f>VLOOKUP(G209,'Sale Lots'!$A$2:$N$1446,14)</f>
        <v>8000</v>
      </c>
      <c r="N209" s="20"/>
      <c r="O209" s="25"/>
      <c r="P209" s="26"/>
      <c r="Q209" s="26"/>
      <c r="R209" s="20"/>
      <c r="T209" s="20"/>
      <c r="U209" s="20"/>
    </row>
    <row r="210" ht="12.75" customHeight="1">
      <c r="A210" s="21" t="s">
        <v>17</v>
      </c>
      <c r="B210" s="21">
        <v>859.0</v>
      </c>
      <c r="C210" s="20" t="str">
        <f t="shared" si="21"/>
        <v>Shaman (IRE) x Shaman (IRE)</v>
      </c>
      <c r="D210" s="18" t="s">
        <v>221</v>
      </c>
      <c r="E210" s="21" t="s">
        <v>11</v>
      </c>
      <c r="F210" s="21" t="s">
        <v>721</v>
      </c>
      <c r="G210" s="18" t="s">
        <v>221</v>
      </c>
      <c r="H210" s="20"/>
      <c r="I210" s="21" t="s">
        <v>1878</v>
      </c>
      <c r="J210" s="21" t="s">
        <v>4445</v>
      </c>
      <c r="K210" s="24"/>
      <c r="L210" s="62">
        <f>VLOOKUP(G210,'Sale Lots'!$A$2:$N$1446,14)</f>
        <v>200000</v>
      </c>
      <c r="N210" s="20"/>
      <c r="O210" s="25"/>
      <c r="P210" s="26"/>
      <c r="Q210" s="26"/>
      <c r="R210" s="20"/>
      <c r="T210" s="20"/>
      <c r="U210" s="20"/>
    </row>
    <row r="211" ht="12.75" customHeight="1">
      <c r="A211" s="21" t="s">
        <v>17</v>
      </c>
      <c r="B211" s="21">
        <v>862.0</v>
      </c>
      <c r="C211" s="20" t="str">
        <f t="shared" si="21"/>
        <v>Profitable (IRE) x Profitable (IRE)</v>
      </c>
      <c r="D211" s="18" t="s">
        <v>201</v>
      </c>
      <c r="E211" s="21" t="s">
        <v>11</v>
      </c>
      <c r="F211" s="21" t="s">
        <v>717</v>
      </c>
      <c r="G211" s="18" t="s">
        <v>201</v>
      </c>
      <c r="H211" s="20"/>
      <c r="I211" s="21" t="s">
        <v>1782</v>
      </c>
      <c r="J211" s="21" t="s">
        <v>4213</v>
      </c>
      <c r="K211" s="24"/>
      <c r="L211" s="62">
        <f>VLOOKUP(G211,'Sale Lots'!$A$2:$N$1446,14)</f>
        <v>75000</v>
      </c>
      <c r="N211" s="20"/>
      <c r="O211" s="25"/>
      <c r="P211" s="26"/>
      <c r="Q211" s="26"/>
      <c r="R211" s="20"/>
      <c r="T211" s="20"/>
      <c r="U211" s="20"/>
    </row>
    <row r="212" ht="12.75" customHeight="1">
      <c r="B212" s="64">
        <v>1.0</v>
      </c>
      <c r="C212" s="65" t="s">
        <v>4632</v>
      </c>
      <c r="D212" s="3" t="s">
        <v>4633</v>
      </c>
      <c r="E212" s="3" t="s">
        <v>13</v>
      </c>
      <c r="F212" s="3" t="s">
        <v>311</v>
      </c>
      <c r="G212" s="3" t="s">
        <v>4634</v>
      </c>
      <c r="H212" s="3" t="s">
        <v>4635</v>
      </c>
      <c r="I212" s="3" t="s">
        <v>1185</v>
      </c>
      <c r="J212" s="3" t="s">
        <v>4152</v>
      </c>
      <c r="K212" s="66">
        <v>1000.0</v>
      </c>
      <c r="L212" s="62">
        <f>VLOOKUP(G212,'Sale Lots'!$A$2:$N$1446,14)</f>
        <v>10000</v>
      </c>
      <c r="O212" s="67"/>
    </row>
    <row r="213" ht="12.75" customHeight="1">
      <c r="B213" s="70" t="s">
        <v>4143</v>
      </c>
      <c r="C213" s="60">
        <v>634.0</v>
      </c>
      <c r="D213" s="3" t="str">
        <f>CONCAT(G213,H213)</f>
        <v>Mayson (GB)Mayson (GB) x Bint Aldar (GB)</v>
      </c>
      <c r="E213" s="60" t="s">
        <v>4187</v>
      </c>
      <c r="F213" s="60" t="s">
        <v>721</v>
      </c>
      <c r="G213" s="60" t="str">
        <f>LEFT(H213, FIND(" x ", H213) - 1)</f>
        <v>Mayson (GB)</v>
      </c>
      <c r="H213" s="60" t="s">
        <v>4636</v>
      </c>
      <c r="I213" s="60" t="s">
        <v>1464</v>
      </c>
      <c r="J213" s="60" t="s">
        <v>4201</v>
      </c>
      <c r="K213" s="3">
        <v>0.0</v>
      </c>
      <c r="L213" s="62">
        <f>VLOOKUP(G213,'Sale Lots'!$A$2:$N$1446,14)</f>
        <v>10000</v>
      </c>
    </row>
    <row r="214" ht="12.75" customHeight="1">
      <c r="A214" s="21" t="s">
        <v>17</v>
      </c>
      <c r="B214" s="21">
        <v>864.0</v>
      </c>
      <c r="C214" s="20" t="str">
        <f>CONCATENATE(D214," x ", G214)</f>
        <v>Far Above (IRE) x Far Above (IRE)</v>
      </c>
      <c r="D214" s="18" t="s">
        <v>95</v>
      </c>
      <c r="E214" s="21" t="s">
        <v>11</v>
      </c>
      <c r="F214" s="21" t="s">
        <v>721</v>
      </c>
      <c r="G214" s="60" t="s">
        <v>95</v>
      </c>
      <c r="H214" s="20"/>
      <c r="I214" s="21" t="s">
        <v>723</v>
      </c>
      <c r="J214" s="21" t="s">
        <v>724</v>
      </c>
      <c r="K214" s="37">
        <v>3000.0</v>
      </c>
      <c r="L214" s="62">
        <f>VLOOKUP(G214,'Sale Lots'!$A$2:$N$1446,14)</f>
        <v>15000</v>
      </c>
      <c r="N214" s="20"/>
      <c r="O214" s="25"/>
      <c r="P214" s="26"/>
      <c r="Q214" s="26"/>
      <c r="R214" s="20"/>
      <c r="T214" s="20"/>
      <c r="U214" s="20"/>
    </row>
    <row r="215" ht="12.75" customHeight="1">
      <c r="B215" s="58" t="s">
        <v>4175</v>
      </c>
      <c r="C215" s="61">
        <v>49.0</v>
      </c>
      <c r="D215" s="60" t="s">
        <v>4637</v>
      </c>
      <c r="E215" s="3" t="s">
        <v>11</v>
      </c>
      <c r="F215" s="68"/>
      <c r="G215" s="68" t="s">
        <v>173</v>
      </c>
      <c r="H215" s="60"/>
      <c r="I215" s="60" t="s">
        <v>799</v>
      </c>
      <c r="J215" s="60" t="s">
        <v>4242</v>
      </c>
      <c r="K215" s="59">
        <v>30000.0</v>
      </c>
      <c r="L215" s="62">
        <f>VLOOKUP(G215,'Sale Lots'!$A$2:$N$1446,14)</f>
        <v>10000</v>
      </c>
      <c r="O215" s="4"/>
    </row>
    <row r="216" ht="12.75" customHeight="1">
      <c r="B216" s="58" t="s">
        <v>4146</v>
      </c>
      <c r="C216" s="59">
        <v>464.0</v>
      </c>
      <c r="D216" s="60" t="s">
        <v>4638</v>
      </c>
      <c r="E216" s="3" t="s">
        <v>13</v>
      </c>
      <c r="G216" s="60" t="s">
        <v>173</v>
      </c>
      <c r="I216" s="60" t="s">
        <v>1383</v>
      </c>
      <c r="J216" s="60" t="s">
        <v>4316</v>
      </c>
      <c r="K216" s="61">
        <v>10000.0</v>
      </c>
      <c r="L216" s="62">
        <f>VLOOKUP(G216,'Sale Lots'!$A$2:$N$1446,14)</f>
        <v>10000</v>
      </c>
      <c r="N216" s="5"/>
      <c r="O216" s="4"/>
    </row>
    <row r="217" ht="12.75" customHeight="1">
      <c r="B217" s="58" t="s">
        <v>4146</v>
      </c>
      <c r="C217" s="59">
        <v>510.0</v>
      </c>
      <c r="D217" s="60" t="s">
        <v>4639</v>
      </c>
      <c r="E217" s="3" t="s">
        <v>13</v>
      </c>
      <c r="G217" s="60" t="s">
        <v>173</v>
      </c>
      <c r="I217" s="60" t="s">
        <v>1250</v>
      </c>
      <c r="J217" s="60" t="s">
        <v>4640</v>
      </c>
      <c r="K217" s="61">
        <v>2500.0</v>
      </c>
      <c r="L217" s="62">
        <f>VLOOKUP(G217,'Sale Lots'!$A$2:$N$1446,14)</f>
        <v>10000</v>
      </c>
      <c r="N217" s="5"/>
      <c r="O217" s="4"/>
    </row>
    <row r="218" ht="12.75" customHeight="1">
      <c r="B218" s="58" t="s">
        <v>4146</v>
      </c>
      <c r="C218" s="59">
        <v>325.0</v>
      </c>
      <c r="D218" s="60" t="s">
        <v>4641</v>
      </c>
      <c r="E218" s="3" t="s">
        <v>11</v>
      </c>
      <c r="G218" s="60" t="s">
        <v>4642</v>
      </c>
      <c r="I218" s="60" t="s">
        <v>1801</v>
      </c>
      <c r="J218" s="60" t="s">
        <v>4191</v>
      </c>
      <c r="K218" s="69">
        <v>0.0</v>
      </c>
      <c r="L218" s="62">
        <f>VLOOKUP(G218,'Sale Lots'!$A$2:$N$1446,14)</f>
        <v>10000</v>
      </c>
    </row>
    <row r="219">
      <c r="B219" s="70" t="s">
        <v>4143</v>
      </c>
      <c r="C219" s="60">
        <v>527.0</v>
      </c>
      <c r="D219" s="3" t="str">
        <f>CONCAT(G219,H219)</f>
        <v>Mendelssohn (USA)Thanks Be (GB)</v>
      </c>
      <c r="E219" s="60" t="s">
        <v>4187</v>
      </c>
      <c r="F219" s="60" t="s">
        <v>2242</v>
      </c>
      <c r="G219" s="60" t="s">
        <v>4642</v>
      </c>
      <c r="H219" s="60" t="s">
        <v>4643</v>
      </c>
      <c r="I219" s="60" t="s">
        <v>2735</v>
      </c>
      <c r="J219" s="60" t="s">
        <v>4152</v>
      </c>
      <c r="K219" s="3">
        <v>2.5E7</v>
      </c>
      <c r="L219" s="62">
        <f>VLOOKUP(G219,'Sale Lots'!$A$2:$N$1446,14)</f>
        <v>10000</v>
      </c>
    </row>
    <row r="220">
      <c r="A220" s="3" t="s">
        <v>4171</v>
      </c>
      <c r="B220" s="64">
        <v>2.0</v>
      </c>
      <c r="C220" s="65" t="s">
        <v>4644</v>
      </c>
      <c r="D220" s="3" t="s">
        <v>4645</v>
      </c>
      <c r="E220" s="3" t="s">
        <v>11</v>
      </c>
      <c r="F220" s="3" t="s">
        <v>311</v>
      </c>
      <c r="G220" s="3" t="s">
        <v>179</v>
      </c>
      <c r="H220" s="3" t="s">
        <v>4646</v>
      </c>
      <c r="I220" s="3" t="s">
        <v>793</v>
      </c>
      <c r="J220" s="3" t="s">
        <v>4152</v>
      </c>
      <c r="K220" s="66">
        <v>30000.0</v>
      </c>
      <c r="L220" s="62">
        <f>VLOOKUP(G220,'Sale Lots'!$A$2:$N$1446,14)</f>
        <v>10000</v>
      </c>
      <c r="O220" s="67"/>
    </row>
    <row r="221">
      <c r="A221" s="3" t="s">
        <v>4171</v>
      </c>
      <c r="B221" s="64">
        <v>2.0</v>
      </c>
      <c r="C221" s="65" t="s">
        <v>4647</v>
      </c>
      <c r="D221" s="3" t="s">
        <v>4648</v>
      </c>
      <c r="E221" s="3" t="s">
        <v>13</v>
      </c>
      <c r="F221" s="3" t="s">
        <v>311</v>
      </c>
      <c r="G221" s="3" t="s">
        <v>179</v>
      </c>
      <c r="H221" s="3" t="s">
        <v>4649</v>
      </c>
      <c r="I221" s="3" t="s">
        <v>1589</v>
      </c>
      <c r="J221" s="3" t="s">
        <v>4152</v>
      </c>
      <c r="K221" s="66">
        <v>14000.0</v>
      </c>
      <c r="L221" s="62">
        <f>VLOOKUP(G221,'Sale Lots'!$A$2:$N$1446,14)</f>
        <v>10000</v>
      </c>
      <c r="O221" s="67"/>
    </row>
    <row r="222">
      <c r="B222" s="64">
        <v>1.0</v>
      </c>
      <c r="C222" s="65" t="s">
        <v>4650</v>
      </c>
      <c r="D222" s="3" t="s">
        <v>4651</v>
      </c>
      <c r="E222" s="3" t="s">
        <v>13</v>
      </c>
      <c r="F222" s="3" t="s">
        <v>311</v>
      </c>
      <c r="G222" s="3" t="s">
        <v>179</v>
      </c>
      <c r="H222" s="3" t="s">
        <v>4652</v>
      </c>
      <c r="I222" s="3" t="s">
        <v>2043</v>
      </c>
      <c r="J222" s="3" t="s">
        <v>4152</v>
      </c>
      <c r="K222" s="66">
        <v>1000.0</v>
      </c>
      <c r="L222" s="62">
        <f>VLOOKUP(G222,'Sale Lots'!$A$2:$N$1446,14)</f>
        <v>10000</v>
      </c>
      <c r="O222" s="67"/>
    </row>
    <row r="223">
      <c r="B223" s="58" t="s">
        <v>4146</v>
      </c>
      <c r="C223" s="59">
        <v>412.0</v>
      </c>
      <c r="D223" s="60" t="s">
        <v>4653</v>
      </c>
      <c r="E223" s="60" t="s">
        <v>11</v>
      </c>
      <c r="G223" s="60" t="s">
        <v>179</v>
      </c>
      <c r="I223" s="60" t="s">
        <v>793</v>
      </c>
      <c r="J223" s="60" t="s">
        <v>4242</v>
      </c>
      <c r="K223" s="61">
        <v>30000.0</v>
      </c>
      <c r="L223" s="62">
        <f>VLOOKUP(G223,'Sale Lots'!$A$2:$N$1446,14)</f>
        <v>10000</v>
      </c>
      <c r="N223" s="5"/>
      <c r="O223" s="4"/>
    </row>
    <row r="224">
      <c r="A224" s="60" t="s">
        <v>4157</v>
      </c>
      <c r="B224" s="64">
        <v>1.0</v>
      </c>
      <c r="C224" s="65" t="s">
        <v>4654</v>
      </c>
      <c r="D224" s="3" t="s">
        <v>4655</v>
      </c>
      <c r="E224" s="3" t="s">
        <v>13</v>
      </c>
      <c r="F224" s="3" t="s">
        <v>311</v>
      </c>
      <c r="G224" s="3" t="s">
        <v>179</v>
      </c>
      <c r="H224" s="3" t="s">
        <v>4656</v>
      </c>
      <c r="I224" s="3" t="s">
        <v>4657</v>
      </c>
      <c r="J224" s="3" t="s">
        <v>2790</v>
      </c>
      <c r="K224" s="66"/>
      <c r="L224" s="62">
        <f>VLOOKUP(G224,'Sale Lots'!$A$2:$N$1446,14)</f>
        <v>10000</v>
      </c>
    </row>
    <row r="225">
      <c r="B225" s="70" t="s">
        <v>4143</v>
      </c>
      <c r="C225" s="60">
        <v>528.0</v>
      </c>
      <c r="D225" s="3" t="str">
        <f t="shared" ref="D225:D228" si="22">CONCAT(G225,H225)</f>
        <v>Nando Parrado (GB)The Dylan Show (IRE)</v>
      </c>
      <c r="E225" s="60" t="s">
        <v>4187</v>
      </c>
      <c r="F225" s="60" t="s">
        <v>721</v>
      </c>
      <c r="G225" s="60" t="s">
        <v>179</v>
      </c>
      <c r="H225" s="60" t="s">
        <v>4658</v>
      </c>
      <c r="I225" s="60" t="s">
        <v>1594</v>
      </c>
      <c r="J225" s="60" t="s">
        <v>4152</v>
      </c>
      <c r="K225" s="3">
        <v>1.5E7</v>
      </c>
      <c r="L225" s="62">
        <f>VLOOKUP(G225,'Sale Lots'!$A$2:$N$1446,14)</f>
        <v>10000</v>
      </c>
    </row>
    <row r="226">
      <c r="B226" s="60" t="s">
        <v>4143</v>
      </c>
      <c r="C226" s="60">
        <v>520.0</v>
      </c>
      <c r="D226" s="3" t="str">
        <f t="shared" si="22"/>
        <v>Nando Parrado (GB)Tandragee (USA)</v>
      </c>
      <c r="E226" s="60" t="s">
        <v>4199</v>
      </c>
      <c r="F226" s="60" t="s">
        <v>697</v>
      </c>
      <c r="G226" s="60" t="s">
        <v>179</v>
      </c>
      <c r="H226" s="60" t="s">
        <v>4659</v>
      </c>
      <c r="I226" s="60" t="s">
        <v>4660</v>
      </c>
      <c r="J226" s="60" t="s">
        <v>4227</v>
      </c>
      <c r="K226" s="3">
        <v>5000000.0</v>
      </c>
      <c r="L226" s="62">
        <f>VLOOKUP(G226,'Sale Lots'!$A$2:$N$1446,14)</f>
        <v>10000</v>
      </c>
    </row>
    <row r="227">
      <c r="B227" s="60" t="s">
        <v>4143</v>
      </c>
      <c r="C227" s="60">
        <v>531.0</v>
      </c>
      <c r="D227" s="3" t="str">
        <f t="shared" si="22"/>
        <v>Nando Parrado (GB)Three D Alexander (IRE)</v>
      </c>
      <c r="E227" s="60" t="s">
        <v>4187</v>
      </c>
      <c r="F227" s="60" t="s">
        <v>721</v>
      </c>
      <c r="G227" s="60" t="s">
        <v>179</v>
      </c>
      <c r="H227" s="60" t="s">
        <v>4661</v>
      </c>
      <c r="I227" s="60" t="s">
        <v>1594</v>
      </c>
      <c r="J227" s="60" t="s">
        <v>4227</v>
      </c>
      <c r="K227" s="3">
        <v>1.4E7</v>
      </c>
      <c r="L227" s="62">
        <f>VLOOKUP(G227,'Sale Lots'!$A$2:$N$1446,14)</f>
        <v>10000</v>
      </c>
    </row>
    <row r="228">
      <c r="B228" s="60" t="s">
        <v>4143</v>
      </c>
      <c r="C228" s="60">
        <v>640.0</v>
      </c>
      <c r="D228" s="3" t="str">
        <f t="shared" si="22"/>
        <v>Nando Parrado (GB)Nando Parrado (GB) x Boldarra (USA)</v>
      </c>
      <c r="E228" s="60" t="s">
        <v>4187</v>
      </c>
      <c r="F228" s="60" t="s">
        <v>721</v>
      </c>
      <c r="G228" s="60" t="str">
        <f>LEFT(H228, FIND(" x ", H228) - 1)</f>
        <v>Nando Parrado (GB)</v>
      </c>
      <c r="H228" s="60" t="s">
        <v>4662</v>
      </c>
      <c r="I228" s="60" t="s">
        <v>4663</v>
      </c>
      <c r="J228" s="60" t="s">
        <v>4664</v>
      </c>
      <c r="K228" s="3">
        <v>0.0</v>
      </c>
      <c r="L228" s="62">
        <f>VLOOKUP(G228,'Sale Lots'!$A$2:$N$1446,14)</f>
        <v>10000</v>
      </c>
    </row>
    <row r="229">
      <c r="A229" s="21" t="s">
        <v>17</v>
      </c>
      <c r="B229" s="21">
        <v>891.0</v>
      </c>
      <c r="C229" s="20" t="str">
        <f>CONCATENATE(D229," x ", G229)</f>
        <v>Ten Sovereigns (IRE) x Nazli (IRE)</v>
      </c>
      <c r="D229" s="18" t="s">
        <v>249</v>
      </c>
      <c r="E229" s="21" t="s">
        <v>13</v>
      </c>
      <c r="F229" s="21" t="s">
        <v>717</v>
      </c>
      <c r="G229" s="21" t="s">
        <v>4665</v>
      </c>
      <c r="H229" s="20"/>
      <c r="I229" s="21" t="s">
        <v>1448</v>
      </c>
      <c r="J229" s="21" t="s">
        <v>4666</v>
      </c>
      <c r="K229" s="24"/>
      <c r="L229" s="62">
        <f>VLOOKUP(G229,'Sale Lots'!$A$2:$N$1446,14)</f>
        <v>10000</v>
      </c>
      <c r="N229" s="20"/>
      <c r="O229" s="25"/>
      <c r="P229" s="26"/>
      <c r="Q229" s="26"/>
      <c r="R229" s="20"/>
      <c r="T229" s="20"/>
      <c r="U229" s="20"/>
    </row>
    <row r="230">
      <c r="B230" s="58" t="s">
        <v>4175</v>
      </c>
      <c r="C230" s="59">
        <v>262.0</v>
      </c>
      <c r="D230" s="60" t="s">
        <v>4667</v>
      </c>
      <c r="E230" s="3" t="s">
        <v>13</v>
      </c>
      <c r="G230" s="74" t="s">
        <v>181</v>
      </c>
      <c r="I230" s="60" t="s">
        <v>532</v>
      </c>
      <c r="J230" s="60" t="s">
        <v>4668</v>
      </c>
      <c r="K230" s="59">
        <v>240000.0</v>
      </c>
      <c r="L230" s="62">
        <f>VLOOKUP(G230,'Sale Lots'!$A$2:$N$1446,14)</f>
        <v>10000</v>
      </c>
      <c r="O230" s="4"/>
    </row>
    <row r="231">
      <c r="B231" s="72" t="s">
        <v>4175</v>
      </c>
      <c r="C231" s="61">
        <v>113.0</v>
      </c>
      <c r="D231" s="60" t="s">
        <v>4669</v>
      </c>
      <c r="E231" s="3" t="s">
        <v>13</v>
      </c>
      <c r="F231" s="68"/>
      <c r="G231" s="68" t="s">
        <v>181</v>
      </c>
      <c r="H231" s="60"/>
      <c r="I231" s="60" t="s">
        <v>490</v>
      </c>
      <c r="J231" s="60" t="s">
        <v>4670</v>
      </c>
      <c r="K231" s="61">
        <v>150000.0</v>
      </c>
      <c r="L231" s="62">
        <f>VLOOKUP(G231,'Sale Lots'!$A$2:$N$1446,14)</f>
        <v>10000</v>
      </c>
    </row>
    <row r="232">
      <c r="B232" s="58" t="s">
        <v>4175</v>
      </c>
      <c r="C232" s="59">
        <v>47.0</v>
      </c>
      <c r="D232" s="60" t="s">
        <v>4671</v>
      </c>
      <c r="E232" s="3" t="s">
        <v>13</v>
      </c>
      <c r="F232" s="68"/>
      <c r="G232" s="68" t="s">
        <v>181</v>
      </c>
      <c r="H232" s="60"/>
      <c r="I232" s="60" t="s">
        <v>705</v>
      </c>
      <c r="J232" s="60" t="s">
        <v>4672</v>
      </c>
      <c r="K232" s="73"/>
      <c r="L232" s="62">
        <f>VLOOKUP(G232,'Sale Lots'!$A$2:$N$1446,14)</f>
        <v>10000</v>
      </c>
    </row>
    <row r="233">
      <c r="B233" s="72" t="s">
        <v>4175</v>
      </c>
      <c r="C233" s="61">
        <v>121.0</v>
      </c>
      <c r="D233" s="60" t="s">
        <v>4673</v>
      </c>
      <c r="E233" s="3" t="s">
        <v>13</v>
      </c>
      <c r="F233" s="68"/>
      <c r="G233" s="68" t="s">
        <v>185</v>
      </c>
      <c r="H233" s="60"/>
      <c r="I233" s="60" t="s">
        <v>407</v>
      </c>
      <c r="J233" s="60" t="s">
        <v>4674</v>
      </c>
      <c r="K233" s="61">
        <v>80000.0</v>
      </c>
      <c r="L233" s="62">
        <f>VLOOKUP(G233,'Sale Lots'!$A$2:$N$1446,14)</f>
        <v>10000</v>
      </c>
      <c r="N233" s="5"/>
      <c r="O233" s="4"/>
    </row>
    <row r="234">
      <c r="B234" s="58" t="s">
        <v>4175</v>
      </c>
      <c r="C234" s="59">
        <v>237.0</v>
      </c>
      <c r="D234" s="60" t="s">
        <v>4675</v>
      </c>
      <c r="E234" s="3" t="s">
        <v>13</v>
      </c>
      <c r="F234" s="68"/>
      <c r="G234" s="68" t="s">
        <v>185</v>
      </c>
      <c r="H234" s="60"/>
      <c r="I234" s="60" t="s">
        <v>705</v>
      </c>
      <c r="J234" s="60" t="s">
        <v>4210</v>
      </c>
      <c r="K234" s="59">
        <v>150000.0</v>
      </c>
      <c r="L234" s="62">
        <f>VLOOKUP(G234,'Sale Lots'!$A$2:$N$1446,14)</f>
        <v>10000</v>
      </c>
      <c r="O234" s="4"/>
    </row>
    <row r="235">
      <c r="B235" s="72" t="s">
        <v>4175</v>
      </c>
      <c r="C235" s="59">
        <v>165.0</v>
      </c>
      <c r="D235" s="60" t="s">
        <v>4676</v>
      </c>
      <c r="E235" s="60" t="s">
        <v>11</v>
      </c>
      <c r="F235" s="68"/>
      <c r="G235" s="68" t="s">
        <v>185</v>
      </c>
      <c r="H235" s="60"/>
      <c r="I235" s="60" t="s">
        <v>1143</v>
      </c>
      <c r="J235" s="60" t="s">
        <v>4677</v>
      </c>
      <c r="K235" s="73"/>
      <c r="L235" s="62">
        <f>VLOOKUP(G235,'Sale Lots'!$A$2:$N$1446,14)</f>
        <v>10000</v>
      </c>
    </row>
    <row r="236">
      <c r="A236" s="21" t="s">
        <v>17</v>
      </c>
      <c r="B236" s="21">
        <v>894.0</v>
      </c>
      <c r="C236" s="20" t="str">
        <f>CONCATENATE(D236," x ", G236)</f>
        <v>Nando Parrado (GB) x Nina Bonita (IRE)</v>
      </c>
      <c r="D236" s="18" t="s">
        <v>179</v>
      </c>
      <c r="E236" s="21" t="s">
        <v>11</v>
      </c>
      <c r="F236" s="21" t="s">
        <v>717</v>
      </c>
      <c r="G236" s="21" t="s">
        <v>4678</v>
      </c>
      <c r="H236" s="20"/>
      <c r="I236" s="21" t="s">
        <v>2043</v>
      </c>
      <c r="J236" s="21" t="s">
        <v>4201</v>
      </c>
      <c r="K236" s="24"/>
      <c r="L236" s="62">
        <f>VLOOKUP(G236,'Sale Lots'!$A$2:$N$1446,14)</f>
        <v>10000</v>
      </c>
      <c r="N236" s="20"/>
      <c r="O236" s="25"/>
      <c r="P236" s="26"/>
      <c r="Q236" s="26"/>
      <c r="R236" s="20"/>
      <c r="T236" s="20"/>
      <c r="U236" s="20"/>
    </row>
    <row r="237">
      <c r="A237" s="3" t="s">
        <v>4171</v>
      </c>
      <c r="B237" s="64">
        <v>2.0</v>
      </c>
      <c r="C237" s="65" t="s">
        <v>4679</v>
      </c>
      <c r="D237" s="3" t="s">
        <v>4680</v>
      </c>
      <c r="E237" s="3" t="s">
        <v>11</v>
      </c>
      <c r="F237" s="3" t="s">
        <v>358</v>
      </c>
      <c r="G237" s="3" t="s">
        <v>187</v>
      </c>
      <c r="H237" s="3" t="s">
        <v>4681</v>
      </c>
      <c r="I237" s="3" t="s">
        <v>1358</v>
      </c>
      <c r="J237" s="3" t="s">
        <v>4152</v>
      </c>
      <c r="K237" s="66">
        <v>40000.0</v>
      </c>
      <c r="L237" s="62">
        <f>VLOOKUP(G237,'Sale Lots'!$A$2:$N$1446,14)</f>
        <v>10000</v>
      </c>
      <c r="O237" s="67"/>
    </row>
    <row r="238">
      <c r="B238" s="58" t="s">
        <v>4146</v>
      </c>
      <c r="C238" s="59">
        <v>370.0</v>
      </c>
      <c r="D238" s="60" t="s">
        <v>4682</v>
      </c>
      <c r="E238" s="3" t="s">
        <v>13</v>
      </c>
      <c r="G238" s="60" t="s">
        <v>187</v>
      </c>
      <c r="I238" s="60" t="s">
        <v>2735</v>
      </c>
      <c r="J238" s="60" t="s">
        <v>4683</v>
      </c>
      <c r="K238" s="69">
        <v>0.0</v>
      </c>
      <c r="L238" s="62">
        <f>VLOOKUP(G238,'Sale Lots'!$A$2:$N$1446,14)</f>
        <v>10000</v>
      </c>
    </row>
    <row r="239">
      <c r="B239" s="58" t="s">
        <v>4146</v>
      </c>
      <c r="C239" s="59">
        <v>477.0</v>
      </c>
      <c r="D239" s="60" t="s">
        <v>4684</v>
      </c>
      <c r="E239" s="3" t="s">
        <v>11</v>
      </c>
      <c r="G239" s="60" t="s">
        <v>187</v>
      </c>
      <c r="I239" s="60" t="s">
        <v>2735</v>
      </c>
      <c r="J239" s="60" t="s">
        <v>4685</v>
      </c>
      <c r="K239" s="69">
        <v>0.0</v>
      </c>
      <c r="L239" s="62">
        <f>VLOOKUP(G239,'Sale Lots'!$A$2:$N$1446,14)</f>
        <v>10000</v>
      </c>
    </row>
    <row r="240">
      <c r="B240" s="58" t="s">
        <v>4175</v>
      </c>
      <c r="C240" s="59">
        <v>202.0</v>
      </c>
      <c r="D240" s="60" t="s">
        <v>4686</v>
      </c>
      <c r="E240" s="3" t="s">
        <v>13</v>
      </c>
      <c r="F240" s="68"/>
      <c r="G240" s="68" t="s">
        <v>187</v>
      </c>
      <c r="H240" s="60"/>
      <c r="I240" s="60" t="s">
        <v>2735</v>
      </c>
      <c r="J240" s="60" t="s">
        <v>4687</v>
      </c>
      <c r="K240" s="73"/>
      <c r="L240" s="62">
        <f>VLOOKUP(G240,'Sale Lots'!$A$2:$N$1446,14)</f>
        <v>10000</v>
      </c>
    </row>
    <row r="241">
      <c r="A241" s="21" t="s">
        <v>17</v>
      </c>
      <c r="B241" s="21">
        <v>898.0</v>
      </c>
      <c r="C241" s="20" t="str">
        <f t="shared" ref="C241:C243" si="23">CONCATENATE(D241," x ", G241)</f>
        <v>Cotai Glory (GB) x Nudge (GB)</v>
      </c>
      <c r="D241" s="18" t="s">
        <v>67</v>
      </c>
      <c r="E241" s="21" t="s">
        <v>13</v>
      </c>
      <c r="F241" s="21" t="s">
        <v>717</v>
      </c>
      <c r="G241" s="21" t="s">
        <v>4688</v>
      </c>
      <c r="H241" s="20"/>
      <c r="I241" s="21" t="s">
        <v>1782</v>
      </c>
      <c r="J241" s="21" t="s">
        <v>4689</v>
      </c>
      <c r="K241" s="24"/>
      <c r="L241" s="62">
        <f>VLOOKUP(G241,'Sale Lots'!$A$2:$N$1446,14)</f>
        <v>10000</v>
      </c>
      <c r="N241" s="20"/>
      <c r="O241" s="25"/>
      <c r="P241" s="26"/>
      <c r="Q241" s="26"/>
      <c r="R241" s="20"/>
      <c r="T241" s="20"/>
      <c r="U241" s="20"/>
    </row>
    <row r="242">
      <c r="A242" s="21" t="s">
        <v>17</v>
      </c>
      <c r="B242" s="21">
        <v>899.0</v>
      </c>
      <c r="C242" s="20" t="str">
        <f t="shared" si="23"/>
        <v>River Boyne (IRE) x Nutkin (GB)</v>
      </c>
      <c r="D242" s="18" t="s">
        <v>4568</v>
      </c>
      <c r="E242" s="21" t="s">
        <v>11</v>
      </c>
      <c r="F242" s="21" t="s">
        <v>717</v>
      </c>
      <c r="G242" s="21" t="s">
        <v>4690</v>
      </c>
      <c r="H242" s="20"/>
      <c r="I242" s="21" t="s">
        <v>1953</v>
      </c>
      <c r="J242" s="21" t="s">
        <v>4201</v>
      </c>
      <c r="K242" s="24"/>
      <c r="L242" s="62">
        <f>VLOOKUP(G242,'Sale Lots'!$A$2:$N$1446,14)</f>
        <v>10000</v>
      </c>
      <c r="N242" s="20"/>
      <c r="O242" s="25"/>
      <c r="P242" s="26"/>
      <c r="Q242" s="26"/>
      <c r="R242" s="20"/>
      <c r="T242" s="20"/>
      <c r="U242" s="20"/>
    </row>
    <row r="243">
      <c r="A243" s="21" t="s">
        <v>17</v>
      </c>
      <c r="B243" s="21">
        <v>901.0</v>
      </c>
      <c r="C243" s="20" t="str">
        <f t="shared" si="23"/>
        <v>Bungle Inthejungle (GB) x Nyanga (IRE)</v>
      </c>
      <c r="D243" s="18" t="s">
        <v>47</v>
      </c>
      <c r="E243" s="21" t="s">
        <v>11</v>
      </c>
      <c r="F243" s="21" t="s">
        <v>717</v>
      </c>
      <c r="G243" s="21" t="s">
        <v>4691</v>
      </c>
      <c r="H243" s="20"/>
      <c r="I243" s="21" t="s">
        <v>814</v>
      </c>
      <c r="J243" s="21" t="s">
        <v>4379</v>
      </c>
      <c r="K243" s="24"/>
      <c r="L243" s="62">
        <f>VLOOKUP(G243,'Sale Lots'!$A$2:$N$1446,14)</f>
        <v>10000</v>
      </c>
      <c r="N243" s="20"/>
      <c r="O243" s="25"/>
      <c r="P243" s="26"/>
      <c r="Q243" s="26"/>
      <c r="R243" s="20"/>
      <c r="T243" s="20"/>
      <c r="U243" s="20"/>
    </row>
    <row r="244">
      <c r="B244" s="58" t="s">
        <v>4146</v>
      </c>
      <c r="C244" s="59">
        <v>414.0</v>
      </c>
      <c r="D244" s="60" t="s">
        <v>4692</v>
      </c>
      <c r="E244" s="3" t="s">
        <v>11</v>
      </c>
      <c r="G244" s="60" t="s">
        <v>189</v>
      </c>
      <c r="I244" s="60" t="s">
        <v>1129</v>
      </c>
      <c r="J244" s="60" t="s">
        <v>4693</v>
      </c>
      <c r="K244" s="61">
        <v>125000.0</v>
      </c>
      <c r="L244" s="62">
        <f>VLOOKUP(G244,'Sale Lots'!$A$2:$N$1446,14)</f>
        <v>10000</v>
      </c>
      <c r="N244" s="5"/>
      <c r="O244" s="4"/>
    </row>
    <row r="245">
      <c r="A245" s="60" t="s">
        <v>195</v>
      </c>
      <c r="B245" s="60" t="s">
        <v>4143</v>
      </c>
      <c r="C245" s="60">
        <v>733.0</v>
      </c>
      <c r="D245" s="60" t="s">
        <v>4694</v>
      </c>
      <c r="E245" s="60" t="s">
        <v>13</v>
      </c>
      <c r="F245" s="60" t="s">
        <v>717</v>
      </c>
      <c r="G245" s="60" t="str">
        <f>TRIM(RIGHT(D245, LEN(D245) - FIND("x", D245)))</f>
        <v>of Spain (IRE) x Essonite (IRE)</v>
      </c>
      <c r="I245" s="60" t="s">
        <v>525</v>
      </c>
      <c r="J245" s="60" t="s">
        <v>4279</v>
      </c>
      <c r="K245" s="38">
        <v>8000.0</v>
      </c>
      <c r="L245" s="62">
        <f>VLOOKUP(G245,'Sale Lots'!$A$2:$N$1446,14)</f>
        <v>10000</v>
      </c>
    </row>
    <row r="246">
      <c r="A246" s="21" t="s">
        <v>17</v>
      </c>
      <c r="B246" s="21">
        <v>907.0</v>
      </c>
      <c r="C246" s="20" t="str">
        <f t="shared" ref="C246:C247" si="24">CONCATENATE(D246," x ", G246)</f>
        <v>Cotai Glory (GB) x Orange Pip (GB)</v>
      </c>
      <c r="D246" s="18" t="s">
        <v>67</v>
      </c>
      <c r="E246" s="21" t="s">
        <v>13</v>
      </c>
      <c r="F246" s="21" t="s">
        <v>853</v>
      </c>
      <c r="G246" s="21" t="s">
        <v>4695</v>
      </c>
      <c r="H246" s="20"/>
      <c r="I246" s="21" t="s">
        <v>1250</v>
      </c>
      <c r="J246" s="21" t="s">
        <v>4201</v>
      </c>
      <c r="K246" s="24"/>
      <c r="L246" s="62">
        <f>VLOOKUP(G246,'Sale Lots'!$A$2:$N$1446,14)</f>
        <v>10000</v>
      </c>
      <c r="N246" s="20"/>
      <c r="O246" s="25"/>
      <c r="P246" s="26"/>
      <c r="Q246" s="26"/>
      <c r="R246" s="20"/>
      <c r="T246" s="20"/>
      <c r="U246" s="20"/>
    </row>
    <row r="247">
      <c r="A247" s="21" t="s">
        <v>17</v>
      </c>
      <c r="B247" s="21">
        <v>908.0</v>
      </c>
      <c r="C247" s="20" t="str">
        <f t="shared" si="24"/>
        <v>Waldgeist (GB) x Oussel Falls (GB)</v>
      </c>
      <c r="D247" s="18" t="s">
        <v>277</v>
      </c>
      <c r="E247" s="21" t="s">
        <v>11</v>
      </c>
      <c r="F247" s="21" t="s">
        <v>717</v>
      </c>
      <c r="G247" s="21" t="s">
        <v>4696</v>
      </c>
      <c r="H247" s="20"/>
      <c r="I247" s="21" t="s">
        <v>407</v>
      </c>
      <c r="J247" s="21" t="s">
        <v>4379</v>
      </c>
      <c r="K247" s="24"/>
      <c r="L247" s="62">
        <f>VLOOKUP(G247,'Sale Lots'!$A$2:$N$1446,14)</f>
        <v>10000</v>
      </c>
      <c r="N247" s="20"/>
      <c r="O247" s="25"/>
      <c r="P247" s="26"/>
      <c r="Q247" s="26"/>
      <c r="R247" s="20"/>
      <c r="T247" s="20"/>
      <c r="U247" s="20"/>
    </row>
    <row r="248">
      <c r="A248" s="3" t="s">
        <v>4171</v>
      </c>
      <c r="B248" s="64">
        <v>1.0</v>
      </c>
      <c r="C248" s="65" t="s">
        <v>4697</v>
      </c>
      <c r="D248" s="3" t="s">
        <v>4698</v>
      </c>
      <c r="E248" s="3" t="s">
        <v>13</v>
      </c>
      <c r="F248" s="3" t="s">
        <v>358</v>
      </c>
      <c r="G248" s="3" t="s">
        <v>191</v>
      </c>
      <c r="H248" s="3" t="s">
        <v>4699</v>
      </c>
      <c r="I248" s="3" t="s">
        <v>372</v>
      </c>
      <c r="J248" s="3" t="s">
        <v>4152</v>
      </c>
      <c r="K248" s="66">
        <v>40000.0</v>
      </c>
      <c r="L248" s="62">
        <f>VLOOKUP(G248,'Sale Lots'!$A$2:$N$1446,14)</f>
        <v>10000</v>
      </c>
      <c r="O248" s="67"/>
    </row>
    <row r="249">
      <c r="B249" s="72" t="s">
        <v>4175</v>
      </c>
      <c r="C249" s="59">
        <v>183.0</v>
      </c>
      <c r="D249" s="60" t="s">
        <v>4700</v>
      </c>
      <c r="E249" s="60" t="s">
        <v>11</v>
      </c>
      <c r="F249" s="68"/>
      <c r="G249" s="68" t="s">
        <v>191</v>
      </c>
      <c r="H249" s="60"/>
      <c r="I249" s="60" t="s">
        <v>1599</v>
      </c>
      <c r="J249" s="60" t="s">
        <v>4701</v>
      </c>
      <c r="K249" s="61">
        <v>50000.0</v>
      </c>
      <c r="L249" s="62">
        <f>VLOOKUP(G249,'Sale Lots'!$A$2:$N$1446,14)</f>
        <v>10000</v>
      </c>
      <c r="N249" s="5"/>
      <c r="O249" s="4"/>
    </row>
    <row r="250">
      <c r="A250" s="21" t="s">
        <v>17</v>
      </c>
      <c r="B250" s="21">
        <v>912.0</v>
      </c>
      <c r="C250" s="20" t="str">
        <f t="shared" ref="C250:C251" si="25">CONCATENATE(D250," x ", G250)</f>
        <v>Awtaad (IRE) x Party Angel (IRE)</v>
      </c>
      <c r="D250" s="18" t="s">
        <v>37</v>
      </c>
      <c r="E250" s="21" t="s">
        <v>13</v>
      </c>
      <c r="F250" s="21" t="s">
        <v>717</v>
      </c>
      <c r="G250" s="21" t="s">
        <v>4702</v>
      </c>
      <c r="H250" s="20"/>
      <c r="I250" s="21" t="s">
        <v>4703</v>
      </c>
      <c r="J250" s="21" t="s">
        <v>4466</v>
      </c>
      <c r="K250" s="24"/>
      <c r="L250" s="62">
        <f>VLOOKUP(G250,'Sale Lots'!$A$2:$N$1446,14)</f>
        <v>10000</v>
      </c>
      <c r="N250" s="20"/>
      <c r="O250" s="25"/>
      <c r="P250" s="26"/>
      <c r="Q250" s="26"/>
      <c r="R250" s="20"/>
      <c r="T250" s="20"/>
      <c r="U250" s="20"/>
    </row>
    <row r="251">
      <c r="A251" s="21" t="s">
        <v>17</v>
      </c>
      <c r="B251" s="21">
        <v>916.0</v>
      </c>
      <c r="C251" s="20" t="str">
        <f t="shared" si="25"/>
        <v>St Mark's Basilica (FR) x Perplexity (IRE)</v>
      </c>
      <c r="D251" s="18" t="s">
        <v>237</v>
      </c>
      <c r="E251" s="21" t="s">
        <v>11</v>
      </c>
      <c r="F251" s="21" t="s">
        <v>717</v>
      </c>
      <c r="G251" s="21" t="s">
        <v>4704</v>
      </c>
      <c r="H251" s="20"/>
      <c r="I251" s="21" t="s">
        <v>705</v>
      </c>
      <c r="J251" s="21" t="s">
        <v>4179</v>
      </c>
      <c r="K251" s="24"/>
      <c r="L251" s="62">
        <f>VLOOKUP(G251,'Sale Lots'!$A$2:$N$1446,14)</f>
        <v>10000</v>
      </c>
      <c r="N251" s="20"/>
      <c r="O251" s="25"/>
      <c r="P251" s="26"/>
      <c r="Q251" s="26"/>
      <c r="R251" s="20"/>
      <c r="T251" s="20"/>
      <c r="U251" s="20"/>
    </row>
    <row r="252">
      <c r="A252" s="3" t="s">
        <v>4171</v>
      </c>
      <c r="B252" s="64">
        <v>2.0</v>
      </c>
      <c r="C252" s="65" t="s">
        <v>4705</v>
      </c>
      <c r="D252" s="3" t="s">
        <v>4706</v>
      </c>
      <c r="E252" s="3" t="s">
        <v>11</v>
      </c>
      <c r="F252" s="3" t="s">
        <v>311</v>
      </c>
      <c r="G252" s="3" t="s">
        <v>193</v>
      </c>
      <c r="H252" s="3" t="s">
        <v>4707</v>
      </c>
      <c r="I252" s="3" t="s">
        <v>715</v>
      </c>
      <c r="J252" s="3" t="s">
        <v>4152</v>
      </c>
      <c r="K252" s="66">
        <v>10000.0</v>
      </c>
      <c r="L252" s="62">
        <f>VLOOKUP(G252,'Sale Lots'!$A$2:$N$1446,14)</f>
        <v>10000</v>
      </c>
      <c r="O252" s="67"/>
    </row>
    <row r="253">
      <c r="B253" s="60" t="s">
        <v>4143</v>
      </c>
      <c r="C253" s="60">
        <v>678.0</v>
      </c>
      <c r="D253" s="3" t="s">
        <v>4708</v>
      </c>
      <c r="E253" s="60" t="s">
        <v>11</v>
      </c>
      <c r="F253" s="60" t="s">
        <v>358</v>
      </c>
      <c r="G253" s="60" t="s">
        <v>195</v>
      </c>
      <c r="H253" s="60" t="s">
        <v>4709</v>
      </c>
      <c r="I253" s="63" t="s">
        <v>799</v>
      </c>
      <c r="J253" s="60" t="s">
        <v>4152</v>
      </c>
      <c r="K253" s="60">
        <v>5000.0</v>
      </c>
      <c r="L253" s="62">
        <f>VLOOKUP(G253,'Sale Lots'!$A$2:$N$1446,14)</f>
        <v>10000</v>
      </c>
    </row>
    <row r="254">
      <c r="A254" s="3" t="s">
        <v>4171</v>
      </c>
      <c r="B254" s="64">
        <v>1.0</v>
      </c>
      <c r="C254" s="65" t="s">
        <v>4710</v>
      </c>
      <c r="D254" s="3" t="s">
        <v>4711</v>
      </c>
      <c r="E254" s="3" t="s">
        <v>13</v>
      </c>
      <c r="F254" s="3" t="s">
        <v>311</v>
      </c>
      <c r="G254" s="3" t="s">
        <v>197</v>
      </c>
      <c r="H254" s="3" t="s">
        <v>4712</v>
      </c>
      <c r="I254" s="3" t="s">
        <v>3565</v>
      </c>
      <c r="J254" s="3" t="s">
        <v>4152</v>
      </c>
      <c r="K254" s="66">
        <v>36000.0</v>
      </c>
      <c r="L254" s="62">
        <f>VLOOKUP(G254,'Sale Lots'!$A$2:$N$1446,14)</f>
        <v>10000</v>
      </c>
      <c r="O254" s="67"/>
    </row>
    <row r="255">
      <c r="B255" s="58" t="s">
        <v>4146</v>
      </c>
      <c r="C255" s="59">
        <v>481.0</v>
      </c>
      <c r="D255" s="60" t="s">
        <v>4713</v>
      </c>
      <c r="E255" s="3" t="s">
        <v>13</v>
      </c>
      <c r="G255" s="60" t="s">
        <v>197</v>
      </c>
      <c r="I255" s="60" t="s">
        <v>3734</v>
      </c>
      <c r="J255" s="60" t="s">
        <v>4714</v>
      </c>
      <c r="K255" s="69">
        <v>0.0</v>
      </c>
      <c r="L255" s="62">
        <f>VLOOKUP(G255,'Sale Lots'!$A$2:$N$1446,14)</f>
        <v>10000</v>
      </c>
    </row>
    <row r="256">
      <c r="A256" s="21" t="s">
        <v>17</v>
      </c>
      <c r="B256" s="21">
        <v>921.0</v>
      </c>
      <c r="C256" s="20" t="str">
        <f>CONCATENATE(D256," x ", G256)</f>
        <v>Nando Parrado (GB) x Poker Hospital (GB)</v>
      </c>
      <c r="D256" s="18" t="s">
        <v>179</v>
      </c>
      <c r="E256" s="21" t="s">
        <v>13</v>
      </c>
      <c r="F256" s="21" t="s">
        <v>717</v>
      </c>
      <c r="G256" s="21" t="s">
        <v>1280</v>
      </c>
      <c r="H256" s="20"/>
      <c r="I256" s="21" t="s">
        <v>1281</v>
      </c>
      <c r="J256" s="21" t="s">
        <v>1282</v>
      </c>
      <c r="K256" s="37">
        <v>6000.0</v>
      </c>
      <c r="L256" s="62">
        <f>VLOOKUP(G256,'Sale Lots'!$A$2:$N$1446,14)</f>
        <v>10000</v>
      </c>
      <c r="N256" s="20"/>
      <c r="O256" s="25"/>
      <c r="P256" s="26"/>
      <c r="Q256" s="26"/>
      <c r="R256" s="20"/>
      <c r="T256" s="20"/>
      <c r="U256" s="20"/>
    </row>
    <row r="257">
      <c r="B257" s="70" t="s">
        <v>4143</v>
      </c>
      <c r="C257" s="60">
        <v>560.0</v>
      </c>
      <c r="D257" s="3" t="str">
        <f t="shared" ref="D257:D258" si="26">CONCAT(G257,H257)</f>
        <v>Profitable (IRE)Winter Halo (IRE)</v>
      </c>
      <c r="E257" s="60" t="s">
        <v>4187</v>
      </c>
      <c r="F257" s="60" t="s">
        <v>721</v>
      </c>
      <c r="G257" s="60" t="s">
        <v>201</v>
      </c>
      <c r="H257" s="60" t="s">
        <v>4715</v>
      </c>
      <c r="I257" s="60" t="s">
        <v>1095</v>
      </c>
      <c r="J257" s="60" t="s">
        <v>4152</v>
      </c>
      <c r="K257" s="3">
        <v>2.6E7</v>
      </c>
      <c r="L257" s="62">
        <f>VLOOKUP(G257,'Sale Lots'!$A$2:$N$1446,14)</f>
        <v>75000</v>
      </c>
    </row>
    <row r="258">
      <c r="B258" s="70" t="s">
        <v>4143</v>
      </c>
      <c r="C258" s="60">
        <v>585.0</v>
      </c>
      <c r="D258" s="3" t="str">
        <f t="shared" si="26"/>
        <v>Profitable (IRE)Profitable (IRE) x Alonsoa (IRE)</v>
      </c>
      <c r="E258" s="60" t="s">
        <v>4199</v>
      </c>
      <c r="F258" s="60" t="s">
        <v>697</v>
      </c>
      <c r="G258" s="60" t="str">
        <f>LEFT(H258, FIND(" x ", H258) - 1)</f>
        <v>Profitable (IRE)</v>
      </c>
      <c r="H258" s="60" t="s">
        <v>4716</v>
      </c>
      <c r="I258" s="60" t="s">
        <v>1018</v>
      </c>
      <c r="J258" s="60" t="s">
        <v>4445</v>
      </c>
      <c r="K258" s="3">
        <v>0.0</v>
      </c>
      <c r="L258" s="62">
        <f>VLOOKUP(G258,'Sale Lots'!$A$2:$N$1446,14)</f>
        <v>75000</v>
      </c>
    </row>
    <row r="259">
      <c r="A259" s="21" t="s">
        <v>17</v>
      </c>
      <c r="B259" s="21">
        <v>932.0</v>
      </c>
      <c r="C259" s="20" t="str">
        <f t="shared" ref="C259:C260" si="27">CONCATENATE(D259," x ", G259)</f>
        <v>Alkumait (GB) x Race In Focus (IRE)</v>
      </c>
      <c r="D259" s="18" t="s">
        <v>23</v>
      </c>
      <c r="E259" s="21" t="s">
        <v>13</v>
      </c>
      <c r="F259" s="21" t="s">
        <v>717</v>
      </c>
      <c r="G259" s="21" t="s">
        <v>1696</v>
      </c>
      <c r="H259" s="20"/>
      <c r="I259" s="21" t="s">
        <v>919</v>
      </c>
      <c r="J259" s="21" t="s">
        <v>1697</v>
      </c>
      <c r="K259" s="37">
        <v>11000.0</v>
      </c>
      <c r="L259" s="62">
        <f>VLOOKUP(G259,'Sale Lots'!$A$2:$N$1446,14)</f>
        <v>75000</v>
      </c>
      <c r="N259" s="20"/>
      <c r="O259" s="25"/>
      <c r="P259" s="26"/>
      <c r="Q259" s="26"/>
      <c r="R259" s="20"/>
      <c r="T259" s="20"/>
      <c r="U259" s="20"/>
    </row>
    <row r="260">
      <c r="A260" s="21" t="s">
        <v>17</v>
      </c>
      <c r="B260" s="21">
        <v>933.0</v>
      </c>
      <c r="C260" s="20" t="str">
        <f t="shared" si="27"/>
        <v>Galileo Gold (GB) x Rachel Wall (IRE)</v>
      </c>
      <c r="D260" s="18" t="s">
        <v>107</v>
      </c>
      <c r="E260" s="21" t="s">
        <v>11</v>
      </c>
      <c r="F260" s="21" t="s">
        <v>717</v>
      </c>
      <c r="G260" s="21" t="s">
        <v>4717</v>
      </c>
      <c r="H260" s="20"/>
      <c r="I260" s="21" t="s">
        <v>1824</v>
      </c>
      <c r="J260" s="21" t="s">
        <v>4466</v>
      </c>
      <c r="K260" s="24"/>
      <c r="L260" s="62">
        <f>VLOOKUP(G260,'Sale Lots'!$A$2:$N$1446,14)</f>
        <v>75000</v>
      </c>
      <c r="N260" s="20"/>
      <c r="O260" s="25"/>
      <c r="P260" s="26"/>
      <c r="Q260" s="26"/>
      <c r="R260" s="20"/>
      <c r="T260" s="20"/>
      <c r="U260" s="20"/>
    </row>
    <row r="261">
      <c r="B261" s="64">
        <v>1.0</v>
      </c>
      <c r="C261" s="65" t="s">
        <v>4718</v>
      </c>
      <c r="D261" s="3" t="s">
        <v>4719</v>
      </c>
      <c r="E261" s="3" t="s">
        <v>11</v>
      </c>
      <c r="F261" s="3" t="s">
        <v>311</v>
      </c>
      <c r="G261" s="3" t="s">
        <v>205</v>
      </c>
      <c r="H261" s="3" t="s">
        <v>4720</v>
      </c>
      <c r="I261" s="3" t="s">
        <v>4721</v>
      </c>
      <c r="J261" s="3" t="s">
        <v>4152</v>
      </c>
      <c r="K261" s="66">
        <v>3000.0</v>
      </c>
      <c r="L261" s="62">
        <f>VLOOKUP(G261,'Sale Lots'!$A$2:$N$1446,14)</f>
        <v>75000</v>
      </c>
      <c r="O261" s="67"/>
    </row>
    <row r="262">
      <c r="A262" s="60" t="s">
        <v>4157</v>
      </c>
      <c r="B262" s="64">
        <v>1.0</v>
      </c>
      <c r="C262" s="65" t="s">
        <v>4722</v>
      </c>
      <c r="D262" s="3" t="s">
        <v>4723</v>
      </c>
      <c r="E262" s="3" t="s">
        <v>13</v>
      </c>
      <c r="F262" s="3" t="s">
        <v>422</v>
      </c>
      <c r="G262" s="3" t="s">
        <v>205</v>
      </c>
      <c r="H262" s="3" t="s">
        <v>4724</v>
      </c>
      <c r="I262" s="3" t="s">
        <v>449</v>
      </c>
      <c r="J262" s="3" t="s">
        <v>2790</v>
      </c>
      <c r="K262" s="66">
        <v>7500.0</v>
      </c>
      <c r="L262" s="62">
        <f>VLOOKUP(G262,'Sale Lots'!$A$2:$N$1446,14)</f>
        <v>75000</v>
      </c>
    </row>
    <row r="263">
      <c r="A263" s="60" t="s">
        <v>4157</v>
      </c>
      <c r="B263" s="64">
        <v>1.0</v>
      </c>
      <c r="C263" s="65" t="s">
        <v>4725</v>
      </c>
      <c r="D263" s="3" t="s">
        <v>4726</v>
      </c>
      <c r="E263" s="3" t="s">
        <v>13</v>
      </c>
      <c r="F263" s="3" t="s">
        <v>358</v>
      </c>
      <c r="G263" s="3" t="s">
        <v>205</v>
      </c>
      <c r="H263" s="3" t="s">
        <v>4727</v>
      </c>
      <c r="I263" s="3" t="s">
        <v>4728</v>
      </c>
      <c r="J263" s="3" t="s">
        <v>2790</v>
      </c>
      <c r="K263" s="66">
        <v>5800.0</v>
      </c>
      <c r="L263" s="62">
        <f>VLOOKUP(G263,'Sale Lots'!$A$2:$N$1446,14)</f>
        <v>75000</v>
      </c>
    </row>
    <row r="264">
      <c r="A264" s="21" t="s">
        <v>17</v>
      </c>
      <c r="B264" s="21">
        <v>934.0</v>
      </c>
      <c r="C264" s="20" t="str">
        <f t="shared" ref="C264:C268" si="28">CONCATENATE(D264," x ", G264)</f>
        <v>Cotai Glory (GB) x Realt Eile (IRE)</v>
      </c>
      <c r="D264" s="18" t="s">
        <v>67</v>
      </c>
      <c r="E264" s="21" t="s">
        <v>13</v>
      </c>
      <c r="F264" s="21" t="s">
        <v>717</v>
      </c>
      <c r="G264" s="21" t="s">
        <v>4729</v>
      </c>
      <c r="H264" s="20"/>
      <c r="I264" s="21" t="s">
        <v>525</v>
      </c>
      <c r="J264" s="21" t="s">
        <v>4466</v>
      </c>
      <c r="K264" s="24"/>
      <c r="L264" s="62">
        <f>VLOOKUP(G264,'Sale Lots'!$A$2:$N$1446,14)</f>
        <v>75000</v>
      </c>
      <c r="N264" s="20"/>
      <c r="O264" s="25"/>
      <c r="P264" s="26"/>
      <c r="Q264" s="26"/>
      <c r="R264" s="20"/>
      <c r="T264" s="20"/>
      <c r="U264" s="20"/>
    </row>
    <row r="265">
      <c r="A265" s="21" t="s">
        <v>17</v>
      </c>
      <c r="B265" s="21">
        <v>935.0</v>
      </c>
      <c r="C265" s="20" t="str">
        <f t="shared" si="28"/>
        <v>Saxon Warrior (JPN) x Regency Romance (GB)</v>
      </c>
      <c r="D265" s="18" t="s">
        <v>213</v>
      </c>
      <c r="E265" s="21" t="s">
        <v>13</v>
      </c>
      <c r="F265" s="21" t="s">
        <v>717</v>
      </c>
      <c r="G265" s="21" t="s">
        <v>816</v>
      </c>
      <c r="H265" s="20"/>
      <c r="I265" s="21" t="s">
        <v>799</v>
      </c>
      <c r="J265" s="21" t="s">
        <v>817</v>
      </c>
      <c r="K265" s="37">
        <v>3000.0</v>
      </c>
      <c r="L265" s="62">
        <f>VLOOKUP(G265,'Sale Lots'!$A$2:$N$1446,14)</f>
        <v>75000</v>
      </c>
      <c r="N265" s="20"/>
      <c r="O265" s="25"/>
      <c r="P265" s="26"/>
      <c r="Q265" s="26"/>
      <c r="R265" s="20"/>
      <c r="T265" s="20"/>
      <c r="U265" s="20"/>
    </row>
    <row r="266">
      <c r="A266" s="21" t="s">
        <v>17</v>
      </c>
      <c r="B266" s="21">
        <v>936.0</v>
      </c>
      <c r="C266" s="20" t="str">
        <f t="shared" si="28"/>
        <v>Dandy Man (IRE) x Remember Alexander (GB)</v>
      </c>
      <c r="D266" s="18" t="s">
        <v>73</v>
      </c>
      <c r="E266" s="21" t="s">
        <v>11</v>
      </c>
      <c r="F266" s="21" t="s">
        <v>717</v>
      </c>
      <c r="G266" s="21" t="s">
        <v>2333</v>
      </c>
      <c r="H266" s="20"/>
      <c r="I266" s="21" t="s">
        <v>1594</v>
      </c>
      <c r="J266" s="21" t="s">
        <v>2334</v>
      </c>
      <c r="K266" s="37">
        <v>20000.0</v>
      </c>
      <c r="L266" s="62">
        <f>VLOOKUP(G266,'Sale Lots'!$A$2:$N$1446,14)</f>
        <v>75000</v>
      </c>
      <c r="N266" s="20"/>
      <c r="O266" s="25"/>
      <c r="P266" s="26"/>
      <c r="Q266" s="26"/>
      <c r="R266" s="20"/>
      <c r="T266" s="20"/>
      <c r="U266" s="20"/>
    </row>
    <row r="267">
      <c r="A267" s="21" t="s">
        <v>17</v>
      </c>
      <c r="B267" s="21">
        <v>941.0</v>
      </c>
      <c r="C267" s="20" t="str">
        <f t="shared" si="28"/>
        <v>Churchill (IRE) x Rockstar Night (IRE)</v>
      </c>
      <c r="D267" s="18" t="s">
        <v>59</v>
      </c>
      <c r="E267" s="21" t="s">
        <v>13</v>
      </c>
      <c r="F267" s="21" t="s">
        <v>717</v>
      </c>
      <c r="G267" s="21" t="s">
        <v>4730</v>
      </c>
      <c r="H267" s="20"/>
      <c r="I267" s="21" t="s">
        <v>793</v>
      </c>
      <c r="J267" s="21" t="s">
        <v>4177</v>
      </c>
      <c r="K267" s="24"/>
      <c r="L267" s="62">
        <f>VLOOKUP(G267,'Sale Lots'!$A$2:$N$1446,14)</f>
        <v>75000</v>
      </c>
      <c r="N267" s="20"/>
      <c r="O267" s="25"/>
      <c r="P267" s="26"/>
      <c r="Q267" s="26"/>
      <c r="R267" s="20"/>
      <c r="T267" s="20"/>
      <c r="U267" s="20"/>
    </row>
    <row r="268">
      <c r="A268" s="21" t="s">
        <v>17</v>
      </c>
      <c r="B268" s="21">
        <v>948.0</v>
      </c>
      <c r="C268" s="20" t="str">
        <f t="shared" si="28"/>
        <v>Soldier's Call (GB) x Samaawaat (IRE)</v>
      </c>
      <c r="D268" s="18" t="s">
        <v>231</v>
      </c>
      <c r="E268" s="21" t="s">
        <v>13</v>
      </c>
      <c r="F268" s="21" t="s">
        <v>717</v>
      </c>
      <c r="G268" s="21" t="s">
        <v>4731</v>
      </c>
      <c r="H268" s="20"/>
      <c r="I268" s="21" t="s">
        <v>1148</v>
      </c>
      <c r="J268" s="21" t="s">
        <v>4201</v>
      </c>
      <c r="K268" s="26"/>
      <c r="L268" s="62">
        <f>VLOOKUP(G268,'Sale Lots'!$A$2:$N$1446,14)</f>
        <v>75000</v>
      </c>
      <c r="N268" s="20"/>
      <c r="O268" s="25"/>
      <c r="P268" s="26"/>
      <c r="Q268" s="26"/>
      <c r="R268" s="20"/>
      <c r="T268" s="20"/>
      <c r="U268" s="20"/>
    </row>
    <row r="269">
      <c r="A269" s="3" t="s">
        <v>4171</v>
      </c>
      <c r="B269" s="64">
        <v>1.0</v>
      </c>
      <c r="C269" s="65" t="s">
        <v>4732</v>
      </c>
      <c r="D269" s="3" t="s">
        <v>4733</v>
      </c>
      <c r="E269" s="3" t="s">
        <v>13</v>
      </c>
      <c r="F269" s="3" t="s">
        <v>311</v>
      </c>
      <c r="G269" s="3" t="s">
        <v>211</v>
      </c>
      <c r="H269" s="3" t="s">
        <v>4734</v>
      </c>
      <c r="I269" s="3" t="s">
        <v>2153</v>
      </c>
      <c r="J269" s="3" t="s">
        <v>4152</v>
      </c>
      <c r="K269" s="66">
        <v>12000.0</v>
      </c>
      <c r="L269" s="62">
        <f>VLOOKUP(G269,'Sale Lots'!$A$2:$N$1446,14)</f>
        <v>75000</v>
      </c>
      <c r="O269" s="67"/>
    </row>
    <row r="270">
      <c r="A270" s="3" t="s">
        <v>4171</v>
      </c>
      <c r="B270" s="64">
        <v>1.0</v>
      </c>
      <c r="C270" s="65" t="s">
        <v>4735</v>
      </c>
      <c r="D270" s="3" t="s">
        <v>4736</v>
      </c>
      <c r="E270" s="3" t="s">
        <v>11</v>
      </c>
      <c r="F270" s="3" t="s">
        <v>311</v>
      </c>
      <c r="G270" s="3" t="s">
        <v>211</v>
      </c>
      <c r="H270" s="3" t="s">
        <v>4737</v>
      </c>
      <c r="I270" s="3" t="s">
        <v>624</v>
      </c>
      <c r="J270" s="3" t="s">
        <v>4152</v>
      </c>
      <c r="K270" s="66">
        <v>12000.0</v>
      </c>
      <c r="L270" s="62">
        <f>VLOOKUP(G270,'Sale Lots'!$A$2:$N$1446,14)</f>
        <v>75000</v>
      </c>
      <c r="O270" s="67"/>
    </row>
    <row r="271">
      <c r="A271" s="60" t="s">
        <v>4157</v>
      </c>
      <c r="B271" s="64">
        <v>1.0</v>
      </c>
      <c r="C271" s="65" t="s">
        <v>4738</v>
      </c>
      <c r="D271" s="3" t="s">
        <v>4739</v>
      </c>
      <c r="E271" s="3" t="s">
        <v>11</v>
      </c>
      <c r="F271" s="3" t="s">
        <v>311</v>
      </c>
      <c r="G271" s="3" t="s">
        <v>211</v>
      </c>
      <c r="H271" s="3" t="s">
        <v>4740</v>
      </c>
      <c r="I271" s="3" t="s">
        <v>763</v>
      </c>
      <c r="J271" s="3" t="s">
        <v>2790</v>
      </c>
      <c r="K271" s="66">
        <v>4500.0</v>
      </c>
      <c r="L271" s="62">
        <f>VLOOKUP(G271,'Sale Lots'!$A$2:$N$1446,14)</f>
        <v>75000</v>
      </c>
    </row>
    <row r="272">
      <c r="B272" s="70" t="s">
        <v>4143</v>
      </c>
      <c r="C272" s="60">
        <v>534.0</v>
      </c>
      <c r="D272" s="3" t="str">
        <f>CONCAT(G272,H272)</f>
        <v>Sands of Mali (FR)Tintern (GB)</v>
      </c>
      <c r="E272" s="60" t="s">
        <v>4187</v>
      </c>
      <c r="F272" s="60" t="s">
        <v>721</v>
      </c>
      <c r="G272" s="60" t="s">
        <v>211</v>
      </c>
      <c r="H272" s="60" t="s">
        <v>4741</v>
      </c>
      <c r="I272" s="60" t="s">
        <v>538</v>
      </c>
      <c r="J272" s="60" t="s">
        <v>4152</v>
      </c>
      <c r="K272" s="3">
        <v>1.6E7</v>
      </c>
      <c r="L272" s="62">
        <f>VLOOKUP(G272,'Sale Lots'!$A$2:$N$1446,14)</f>
        <v>75000</v>
      </c>
    </row>
    <row r="273">
      <c r="B273" s="60" t="s">
        <v>4143</v>
      </c>
      <c r="C273" s="60">
        <v>689.0</v>
      </c>
      <c r="D273" s="3" t="s">
        <v>4742</v>
      </c>
      <c r="E273" s="60" t="s">
        <v>11</v>
      </c>
      <c r="F273" s="60" t="s">
        <v>311</v>
      </c>
      <c r="G273" s="60" t="s">
        <v>211</v>
      </c>
      <c r="H273" s="60" t="s">
        <v>4743</v>
      </c>
      <c r="I273" s="63" t="s">
        <v>525</v>
      </c>
      <c r="J273" s="60" t="s">
        <v>4152</v>
      </c>
      <c r="K273" s="60">
        <v>8000.0</v>
      </c>
      <c r="L273" s="62">
        <f>VLOOKUP(G273,'Sale Lots'!$A$2:$N$1446,14)</f>
        <v>75000</v>
      </c>
    </row>
    <row r="274">
      <c r="A274" s="21" t="s">
        <v>17</v>
      </c>
      <c r="B274" s="21">
        <v>950.0</v>
      </c>
      <c r="C274" s="20" t="str">
        <f t="shared" ref="C274:C275" si="29">CONCATENATE(D274," x ", G274)</f>
        <v>Magna Grecia (IRE) x Sara Hammock (IRE)</v>
      </c>
      <c r="D274" s="18" t="s">
        <v>167</v>
      </c>
      <c r="E274" s="21" t="s">
        <v>11</v>
      </c>
      <c r="F274" s="21" t="s">
        <v>717</v>
      </c>
      <c r="G274" s="21" t="s">
        <v>4744</v>
      </c>
      <c r="H274" s="20"/>
      <c r="I274" s="21" t="s">
        <v>348</v>
      </c>
      <c r="J274" s="21" t="s">
        <v>4201</v>
      </c>
      <c r="K274" s="26"/>
      <c r="L274" s="62">
        <f>VLOOKUP(G274,'Sale Lots'!$A$2:$N$1446,14)</f>
        <v>75000</v>
      </c>
      <c r="N274" s="20"/>
      <c r="O274" s="25"/>
      <c r="P274" s="26"/>
      <c r="Q274" s="26"/>
      <c r="R274" s="20"/>
      <c r="T274" s="20"/>
      <c r="U274" s="20"/>
    </row>
    <row r="275">
      <c r="A275" s="21" t="s">
        <v>17</v>
      </c>
      <c r="B275" s="21">
        <v>951.0</v>
      </c>
      <c r="C275" s="20" t="str">
        <f t="shared" si="29"/>
        <v>Elzaam (AUS) x Satin Ribbon (GB)</v>
      </c>
      <c r="D275" s="18" t="s">
        <v>91</v>
      </c>
      <c r="E275" s="21" t="s">
        <v>13</v>
      </c>
      <c r="F275" s="21" t="s">
        <v>717</v>
      </c>
      <c r="G275" s="21" t="s">
        <v>4745</v>
      </c>
      <c r="H275" s="20"/>
      <c r="I275" s="21" t="s">
        <v>624</v>
      </c>
      <c r="J275" s="21" t="s">
        <v>4572</v>
      </c>
      <c r="K275" s="26"/>
      <c r="L275" s="62">
        <f>VLOOKUP(G275,'Sale Lots'!$A$2:$N$1446,14)</f>
        <v>75000</v>
      </c>
      <c r="N275" s="20"/>
      <c r="O275" s="25"/>
      <c r="P275" s="26"/>
      <c r="Q275" s="26"/>
      <c r="R275" s="20"/>
      <c r="T275" s="20"/>
      <c r="U275" s="20"/>
    </row>
    <row r="276">
      <c r="A276" s="3" t="s">
        <v>4171</v>
      </c>
      <c r="B276" s="64">
        <v>2.0</v>
      </c>
      <c r="C276" s="65" t="s">
        <v>4746</v>
      </c>
      <c r="D276" s="3" t="s">
        <v>4747</v>
      </c>
      <c r="E276" s="3" t="s">
        <v>13</v>
      </c>
      <c r="F276" s="3" t="s">
        <v>311</v>
      </c>
      <c r="G276" s="3" t="s">
        <v>213</v>
      </c>
      <c r="H276" s="3" t="s">
        <v>4748</v>
      </c>
      <c r="I276" s="3" t="s">
        <v>1045</v>
      </c>
      <c r="J276" s="3" t="s">
        <v>4152</v>
      </c>
      <c r="K276" s="66">
        <v>10000.0</v>
      </c>
      <c r="L276" s="62">
        <f>VLOOKUP(G276,'Sale Lots'!$A$2:$N$1446,14)</f>
        <v>75000</v>
      </c>
      <c r="O276" s="67"/>
    </row>
    <row r="277">
      <c r="A277" s="3" t="s">
        <v>4171</v>
      </c>
      <c r="B277" s="64">
        <v>2.0</v>
      </c>
      <c r="C277" s="65" t="s">
        <v>4749</v>
      </c>
      <c r="D277" s="3" t="s">
        <v>4750</v>
      </c>
      <c r="E277" s="3" t="s">
        <v>13</v>
      </c>
      <c r="F277" s="3" t="s">
        <v>311</v>
      </c>
      <c r="G277" s="3" t="s">
        <v>213</v>
      </c>
      <c r="H277" s="3" t="s">
        <v>4751</v>
      </c>
      <c r="I277" s="3" t="s">
        <v>418</v>
      </c>
      <c r="J277" s="3" t="s">
        <v>4152</v>
      </c>
      <c r="K277" s="66">
        <v>20000.0</v>
      </c>
      <c r="L277" s="62">
        <f>VLOOKUP(G277,'Sale Lots'!$A$2:$N$1446,14)</f>
        <v>75000</v>
      </c>
      <c r="O277" s="67"/>
    </row>
    <row r="278">
      <c r="B278" s="72" t="s">
        <v>4175</v>
      </c>
      <c r="C278" s="61">
        <v>215.0</v>
      </c>
      <c r="D278" s="60" t="s">
        <v>4752</v>
      </c>
      <c r="E278" s="60" t="s">
        <v>11</v>
      </c>
      <c r="F278" s="68"/>
      <c r="G278" s="68" t="s">
        <v>213</v>
      </c>
      <c r="H278" s="60"/>
      <c r="I278" s="60" t="s">
        <v>383</v>
      </c>
      <c r="J278" s="60" t="s">
        <v>4177</v>
      </c>
      <c r="K278" s="59">
        <v>20000.0</v>
      </c>
      <c r="L278" s="62">
        <f>VLOOKUP(G278,'Sale Lots'!$A$2:$N$1446,14)</f>
        <v>75000</v>
      </c>
      <c r="O278" s="4"/>
    </row>
    <row r="279">
      <c r="B279" s="58" t="s">
        <v>4146</v>
      </c>
      <c r="C279" s="59">
        <v>359.0</v>
      </c>
      <c r="D279" s="60" t="s">
        <v>4753</v>
      </c>
      <c r="E279" s="3" t="s">
        <v>13</v>
      </c>
      <c r="G279" s="60" t="s">
        <v>213</v>
      </c>
      <c r="I279" s="60" t="s">
        <v>2694</v>
      </c>
      <c r="J279" s="60" t="s">
        <v>4754</v>
      </c>
      <c r="K279" s="61">
        <v>52000.0</v>
      </c>
      <c r="L279" s="62">
        <f>VLOOKUP(G279,'Sale Lots'!$A$2:$N$1446,14)</f>
        <v>75000</v>
      </c>
      <c r="N279" s="5"/>
      <c r="O279" s="4"/>
    </row>
    <row r="280">
      <c r="B280" s="58" t="s">
        <v>4146</v>
      </c>
      <c r="C280" s="59">
        <v>437.0</v>
      </c>
      <c r="D280" s="60" t="s">
        <v>4755</v>
      </c>
      <c r="E280" s="3" t="s">
        <v>11</v>
      </c>
      <c r="G280" s="60" t="s">
        <v>213</v>
      </c>
      <c r="I280" s="60" t="s">
        <v>1232</v>
      </c>
      <c r="J280" s="60" t="s">
        <v>4148</v>
      </c>
      <c r="K280" s="61">
        <v>50000.0</v>
      </c>
      <c r="L280" s="62">
        <f>VLOOKUP(G280,'Sale Lots'!$A$2:$N$1446,14)</f>
        <v>75000</v>
      </c>
      <c r="N280" s="5"/>
      <c r="O280" s="4"/>
    </row>
    <row r="281">
      <c r="B281" s="58" t="s">
        <v>4146</v>
      </c>
      <c r="C281" s="59">
        <v>416.0</v>
      </c>
      <c r="D281" s="60" t="s">
        <v>4756</v>
      </c>
      <c r="E281" s="3" t="s">
        <v>13</v>
      </c>
      <c r="G281" s="60" t="s">
        <v>213</v>
      </c>
      <c r="I281" s="60" t="s">
        <v>3379</v>
      </c>
      <c r="J281" s="60" t="s">
        <v>4258</v>
      </c>
      <c r="K281" s="69">
        <v>0.0</v>
      </c>
      <c r="L281" s="62">
        <f>VLOOKUP(G281,'Sale Lots'!$A$2:$N$1446,14)</f>
        <v>75000</v>
      </c>
    </row>
    <row r="282">
      <c r="B282" s="70" t="s">
        <v>4143</v>
      </c>
      <c r="C282" s="60">
        <v>526.0</v>
      </c>
      <c r="D282" s="3" t="str">
        <f t="shared" ref="D282:D285" si="30">CONCAT(G282,H282)</f>
        <v>Saxon Warrior (JPN)Thalissa (IRE)</v>
      </c>
      <c r="E282" s="60" t="s">
        <v>4199</v>
      </c>
      <c r="F282" s="60" t="s">
        <v>697</v>
      </c>
      <c r="G282" s="60" t="s">
        <v>213</v>
      </c>
      <c r="H282" s="60" t="s">
        <v>4757</v>
      </c>
      <c r="I282" s="60" t="s">
        <v>4758</v>
      </c>
      <c r="J282" s="60" t="s">
        <v>4152</v>
      </c>
      <c r="K282" s="3">
        <v>1.7E7</v>
      </c>
      <c r="L282" s="62">
        <f>VLOOKUP(G282,'Sale Lots'!$A$2:$N$1446,14)</f>
        <v>75000</v>
      </c>
    </row>
    <row r="283">
      <c r="B283" s="60" t="s">
        <v>4143</v>
      </c>
      <c r="C283" s="60">
        <v>578.0</v>
      </c>
      <c r="D283" s="3" t="str">
        <f t="shared" si="30"/>
        <v>Saxon Warrior (JPN)Saxon Warrior (JPN) x Alabama Ashley (USA)</v>
      </c>
      <c r="E283" s="60" t="s">
        <v>4199</v>
      </c>
      <c r="F283" s="60" t="s">
        <v>1226</v>
      </c>
      <c r="G283" s="60" t="str">
        <f>LEFT(H283, FIND(" x ", H283) - 1)</f>
        <v>Saxon Warrior (JPN)</v>
      </c>
      <c r="H283" s="60" t="s">
        <v>4759</v>
      </c>
      <c r="I283" s="60" t="s">
        <v>618</v>
      </c>
      <c r="J283" s="60" t="s">
        <v>4230</v>
      </c>
      <c r="K283" s="3">
        <v>0.0</v>
      </c>
      <c r="L283" s="62">
        <f>VLOOKUP(G283,'Sale Lots'!$A$2:$N$1446,14)</f>
        <v>75000</v>
      </c>
    </row>
    <row r="284">
      <c r="B284" s="60" t="s">
        <v>4143</v>
      </c>
      <c r="C284" s="60">
        <v>674.0</v>
      </c>
      <c r="D284" s="3" t="str">
        <f t="shared" si="30"/>
        <v>Saxon Warrior (JPN)Cherry Wine (IRE)</v>
      </c>
      <c r="E284" s="60" t="s">
        <v>11</v>
      </c>
      <c r="F284" s="60" t="s">
        <v>311</v>
      </c>
      <c r="G284" s="60" t="s">
        <v>213</v>
      </c>
      <c r="H284" s="60" t="s">
        <v>4760</v>
      </c>
      <c r="I284" s="60" t="s">
        <v>545</v>
      </c>
      <c r="J284" s="60" t="s">
        <v>4258</v>
      </c>
      <c r="K284" s="71"/>
      <c r="L284" s="62">
        <f>VLOOKUP(G284,'Sale Lots'!$A$2:$N$1446,14)</f>
        <v>75000</v>
      </c>
    </row>
    <row r="285">
      <c r="B285" s="60" t="s">
        <v>4143</v>
      </c>
      <c r="C285" s="60">
        <v>655.0</v>
      </c>
      <c r="D285" s="3" t="str">
        <f t="shared" si="30"/>
        <v>Saxon Warrior (JPN)Camogie (IRE)</v>
      </c>
      <c r="E285" s="60" t="s">
        <v>11</v>
      </c>
      <c r="F285" s="60" t="s">
        <v>311</v>
      </c>
      <c r="G285" s="60" t="s">
        <v>213</v>
      </c>
      <c r="H285" s="60" t="s">
        <v>4761</v>
      </c>
      <c r="I285" s="60" t="s">
        <v>468</v>
      </c>
      <c r="J285" s="60" t="s">
        <v>4230</v>
      </c>
      <c r="K285" s="71"/>
      <c r="L285" s="62">
        <f>VLOOKUP(G285,'Sale Lots'!$A$2:$N$1446,14)</f>
        <v>75000</v>
      </c>
    </row>
    <row r="286">
      <c r="B286" s="58" t="s">
        <v>4175</v>
      </c>
      <c r="C286" s="59">
        <v>191.0</v>
      </c>
      <c r="D286" s="60" t="s">
        <v>4762</v>
      </c>
      <c r="E286" s="60" t="s">
        <v>11</v>
      </c>
      <c r="F286" s="68"/>
      <c r="G286" s="68" t="s">
        <v>215</v>
      </c>
      <c r="H286" s="60"/>
      <c r="I286" s="60" t="s">
        <v>799</v>
      </c>
      <c r="J286" s="60" t="s">
        <v>4242</v>
      </c>
      <c r="K286" s="59">
        <v>30000.0</v>
      </c>
      <c r="L286" s="62">
        <f>VLOOKUP(G286,'Sale Lots'!$A$2:$N$1446,14)</f>
        <v>75000</v>
      </c>
      <c r="O286" s="4"/>
    </row>
    <row r="287">
      <c r="B287" s="58" t="s">
        <v>4146</v>
      </c>
      <c r="C287" s="59">
        <v>268.0</v>
      </c>
      <c r="D287" s="60" t="s">
        <v>4763</v>
      </c>
      <c r="E287" s="3" t="s">
        <v>11</v>
      </c>
      <c r="G287" s="60" t="s">
        <v>215</v>
      </c>
      <c r="I287" s="60" t="s">
        <v>1599</v>
      </c>
      <c r="J287" s="60" t="s">
        <v>4764</v>
      </c>
      <c r="K287" s="61">
        <v>115000.0</v>
      </c>
      <c r="L287" s="62">
        <f>VLOOKUP(G287,'Sale Lots'!$A$2:$N$1446,14)</f>
        <v>75000</v>
      </c>
      <c r="N287" s="5"/>
      <c r="O287" s="4"/>
    </row>
    <row r="288">
      <c r="A288" s="60" t="s">
        <v>4157</v>
      </c>
      <c r="B288" s="64">
        <v>1.0</v>
      </c>
      <c r="C288" s="65" t="s">
        <v>4765</v>
      </c>
      <c r="D288" s="3" t="s">
        <v>4766</v>
      </c>
      <c r="E288" s="3" t="s">
        <v>13</v>
      </c>
      <c r="F288" s="3" t="s">
        <v>311</v>
      </c>
      <c r="G288" s="3" t="s">
        <v>215</v>
      </c>
      <c r="H288" s="3" t="s">
        <v>4767</v>
      </c>
      <c r="I288" s="3" t="s">
        <v>951</v>
      </c>
      <c r="J288" s="3" t="s">
        <v>2790</v>
      </c>
      <c r="K288" s="66"/>
      <c r="L288" s="62">
        <f>VLOOKUP(G288,'Sale Lots'!$A$2:$N$1446,14)</f>
        <v>75000</v>
      </c>
    </row>
    <row r="289">
      <c r="B289" s="58" t="s">
        <v>4175</v>
      </c>
      <c r="C289" s="59">
        <v>25.0</v>
      </c>
      <c r="D289" s="60" t="s">
        <v>4768</v>
      </c>
      <c r="E289" s="60" t="s">
        <v>11</v>
      </c>
      <c r="F289" s="68"/>
      <c r="G289" s="68" t="s">
        <v>217</v>
      </c>
      <c r="H289" s="60"/>
      <c r="I289" s="60" t="s">
        <v>454</v>
      </c>
      <c r="J289" s="60" t="s">
        <v>4558</v>
      </c>
      <c r="K289" s="59">
        <v>55000.0</v>
      </c>
      <c r="L289" s="62">
        <f>VLOOKUP(G289,'Sale Lots'!$A$2:$N$1446,14)</f>
        <v>200000</v>
      </c>
      <c r="O289" s="4"/>
    </row>
    <row r="290">
      <c r="B290" s="58" t="s">
        <v>4146</v>
      </c>
      <c r="C290" s="59">
        <v>434.0</v>
      </c>
      <c r="D290" s="60" t="s">
        <v>4769</v>
      </c>
      <c r="E290" s="3" t="s">
        <v>11</v>
      </c>
      <c r="G290" s="60" t="s">
        <v>217</v>
      </c>
      <c r="I290" s="60" t="s">
        <v>1116</v>
      </c>
      <c r="J290" s="60" t="s">
        <v>4770</v>
      </c>
      <c r="K290" s="69">
        <v>0.0</v>
      </c>
      <c r="L290" s="62">
        <f>VLOOKUP(G290,'Sale Lots'!$A$2:$N$1446,14)</f>
        <v>200000</v>
      </c>
    </row>
    <row r="291">
      <c r="A291" s="21" t="s">
        <v>17</v>
      </c>
      <c r="B291" s="21">
        <v>959.0</v>
      </c>
      <c r="C291" s="20" t="str">
        <f t="shared" ref="C291:C292" si="31">CONCATENATE(D291," x ", G291)</f>
        <v>Kessaar (IRE) x Seafaring (IRE)</v>
      </c>
      <c r="D291" s="18" t="s">
        <v>149</v>
      </c>
      <c r="E291" s="21" t="s">
        <v>11</v>
      </c>
      <c r="F291" s="21" t="s">
        <v>717</v>
      </c>
      <c r="G291" s="21" t="s">
        <v>4771</v>
      </c>
      <c r="H291" s="20"/>
      <c r="I291" s="21" t="s">
        <v>1116</v>
      </c>
      <c r="J291" s="21" t="s">
        <v>4201</v>
      </c>
      <c r="K291" s="26"/>
      <c r="L291" s="62">
        <f>VLOOKUP(G291,'Sale Lots'!$A$2:$N$1446,14)</f>
        <v>200000</v>
      </c>
      <c r="N291" s="20"/>
      <c r="O291" s="25"/>
      <c r="P291" s="26"/>
      <c r="Q291" s="26"/>
      <c r="R291" s="20"/>
      <c r="T291" s="20"/>
      <c r="U291" s="20"/>
    </row>
    <row r="292">
      <c r="A292" s="21" t="s">
        <v>17</v>
      </c>
      <c r="B292" s="21">
        <v>960.0</v>
      </c>
      <c r="C292" s="20" t="str">
        <f t="shared" si="31"/>
        <v>Nando Parrado (GB) x Secret Quest (GB)</v>
      </c>
      <c r="D292" s="18" t="s">
        <v>179</v>
      </c>
      <c r="E292" s="21" t="s">
        <v>13</v>
      </c>
      <c r="F292" s="21" t="s">
        <v>912</v>
      </c>
      <c r="G292" s="21" t="s">
        <v>4772</v>
      </c>
      <c r="H292" s="20"/>
      <c r="I292" s="21" t="s">
        <v>525</v>
      </c>
      <c r="J292" s="21" t="s">
        <v>4201</v>
      </c>
      <c r="K292" s="26"/>
      <c r="L292" s="62">
        <f>VLOOKUP(G292,'Sale Lots'!$A$2:$N$1446,14)</f>
        <v>200000</v>
      </c>
      <c r="N292" s="20"/>
      <c r="O292" s="25"/>
      <c r="P292" s="26"/>
      <c r="Q292" s="26"/>
      <c r="R292" s="20"/>
      <c r="T292" s="20"/>
      <c r="U292" s="20"/>
    </row>
    <row r="293">
      <c r="B293" s="58" t="s">
        <v>4175</v>
      </c>
      <c r="C293" s="61">
        <v>88.0</v>
      </c>
      <c r="D293" s="60" t="s">
        <v>4773</v>
      </c>
      <c r="E293" s="60" t="s">
        <v>11</v>
      </c>
      <c r="F293" s="68"/>
      <c r="G293" s="68" t="s">
        <v>219</v>
      </c>
      <c r="H293" s="60"/>
      <c r="I293" s="60" t="s">
        <v>407</v>
      </c>
      <c r="J293" s="60" t="s">
        <v>4774</v>
      </c>
      <c r="K293" s="61">
        <v>25000.0</v>
      </c>
      <c r="L293" s="62">
        <f>VLOOKUP(G293,'Sale Lots'!$A$2:$N$1446,14)</f>
        <v>200000</v>
      </c>
      <c r="N293" s="5"/>
      <c r="O293" s="4"/>
    </row>
    <row r="294">
      <c r="B294" s="72" t="s">
        <v>4175</v>
      </c>
      <c r="C294" s="61">
        <v>189.0</v>
      </c>
      <c r="D294" s="60" t="s">
        <v>4775</v>
      </c>
      <c r="E294" s="3" t="s">
        <v>11</v>
      </c>
      <c r="F294" s="68"/>
      <c r="G294" s="68" t="s">
        <v>219</v>
      </c>
      <c r="H294" s="60"/>
      <c r="I294" s="60" t="s">
        <v>2694</v>
      </c>
      <c r="J294" s="60" t="s">
        <v>4179</v>
      </c>
      <c r="K294" s="59">
        <v>40000.0</v>
      </c>
      <c r="L294" s="62">
        <f>VLOOKUP(G294,'Sale Lots'!$A$2:$N$1446,14)</f>
        <v>200000</v>
      </c>
      <c r="O294" s="4"/>
    </row>
    <row r="295">
      <c r="B295" s="72" t="s">
        <v>4175</v>
      </c>
      <c r="C295" s="59">
        <v>41.0</v>
      </c>
      <c r="D295" s="60" t="s">
        <v>4776</v>
      </c>
      <c r="E295" s="3" t="s">
        <v>11</v>
      </c>
      <c r="F295" s="68"/>
      <c r="G295" s="68" t="s">
        <v>219</v>
      </c>
      <c r="H295" s="60"/>
      <c r="I295" s="60" t="s">
        <v>3513</v>
      </c>
      <c r="J295" s="60" t="s">
        <v>4777</v>
      </c>
      <c r="K295" s="61">
        <v>50000.0</v>
      </c>
      <c r="L295" s="62">
        <f>VLOOKUP(G295,'Sale Lots'!$A$2:$N$1446,14)</f>
        <v>200000</v>
      </c>
      <c r="N295" s="5"/>
      <c r="O295" s="4"/>
    </row>
    <row r="296">
      <c r="B296" s="58" t="s">
        <v>4146</v>
      </c>
      <c r="C296" s="59">
        <v>398.0</v>
      </c>
      <c r="D296" s="60" t="s">
        <v>4778</v>
      </c>
      <c r="E296" s="3" t="s">
        <v>13</v>
      </c>
      <c r="G296" s="60" t="s">
        <v>219</v>
      </c>
      <c r="I296" s="60" t="s">
        <v>3209</v>
      </c>
      <c r="J296" s="60" t="s">
        <v>4779</v>
      </c>
      <c r="K296" s="69">
        <v>20000.0</v>
      </c>
      <c r="L296" s="62">
        <f>VLOOKUP(G296,'Sale Lots'!$A$2:$N$1446,14)</f>
        <v>200000</v>
      </c>
      <c r="N296" s="5"/>
      <c r="O296" s="4"/>
    </row>
    <row r="297">
      <c r="B297" s="64">
        <v>1.0</v>
      </c>
      <c r="C297" s="65" t="s">
        <v>4780</v>
      </c>
      <c r="D297" s="3" t="s">
        <v>4781</v>
      </c>
      <c r="E297" s="3" t="s">
        <v>13</v>
      </c>
      <c r="F297" s="3" t="s">
        <v>358</v>
      </c>
      <c r="G297" s="3" t="s">
        <v>221</v>
      </c>
      <c r="H297" s="3" t="s">
        <v>4782</v>
      </c>
      <c r="I297" s="3" t="s">
        <v>673</v>
      </c>
      <c r="J297" s="3" t="s">
        <v>4152</v>
      </c>
      <c r="K297" s="66">
        <v>12000.0</v>
      </c>
      <c r="L297" s="62">
        <f>VLOOKUP(G297,'Sale Lots'!$A$2:$N$1446,14)</f>
        <v>200000</v>
      </c>
      <c r="O297" s="67"/>
    </row>
    <row r="298">
      <c r="A298" s="60" t="s">
        <v>4157</v>
      </c>
      <c r="B298" s="64">
        <v>1.0</v>
      </c>
      <c r="C298" s="65" t="s">
        <v>4783</v>
      </c>
      <c r="D298" s="3" t="s">
        <v>4784</v>
      </c>
      <c r="E298" s="3" t="s">
        <v>13</v>
      </c>
      <c r="F298" s="3" t="s">
        <v>311</v>
      </c>
      <c r="G298" s="3" t="s">
        <v>221</v>
      </c>
      <c r="H298" s="3" t="s">
        <v>4785</v>
      </c>
      <c r="I298" s="3" t="s">
        <v>4786</v>
      </c>
      <c r="J298" s="3" t="s">
        <v>2790</v>
      </c>
      <c r="K298" s="66">
        <v>2500.0</v>
      </c>
      <c r="L298" s="62">
        <f>VLOOKUP(G298,'Sale Lots'!$A$2:$N$1446,14)</f>
        <v>200000</v>
      </c>
    </row>
    <row r="299">
      <c r="A299" s="60" t="s">
        <v>4157</v>
      </c>
      <c r="B299" s="64">
        <v>1.0</v>
      </c>
      <c r="C299" s="65" t="s">
        <v>4787</v>
      </c>
      <c r="D299" s="3" t="s">
        <v>4788</v>
      </c>
      <c r="E299" s="3" t="s">
        <v>13</v>
      </c>
      <c r="F299" s="3" t="s">
        <v>311</v>
      </c>
      <c r="G299" s="3" t="s">
        <v>221</v>
      </c>
      <c r="H299" s="3" t="s">
        <v>4789</v>
      </c>
      <c r="I299" s="3" t="s">
        <v>4407</v>
      </c>
      <c r="J299" s="3" t="s">
        <v>2790</v>
      </c>
      <c r="K299" s="66"/>
      <c r="L299" s="62">
        <f>VLOOKUP(G299,'Sale Lots'!$A$2:$N$1446,14)</f>
        <v>200000</v>
      </c>
    </row>
    <row r="300">
      <c r="B300" s="70" t="s">
        <v>4143</v>
      </c>
      <c r="C300" s="60">
        <v>628.0</v>
      </c>
      <c r="D300" s="3" t="str">
        <f t="shared" ref="D300:D301" si="32">CONCAT(G300,H300)</f>
        <v>Shaman (IRE)Shaman (IRE) x Bella Ophelia (IRE)</v>
      </c>
      <c r="E300" s="60" t="s">
        <v>4199</v>
      </c>
      <c r="F300" s="60" t="s">
        <v>697</v>
      </c>
      <c r="G300" s="60" t="str">
        <f t="shared" ref="G300:G301" si="33">LEFT(H300, FIND(" x ", H300) - 1)</f>
        <v>Shaman (IRE)</v>
      </c>
      <c r="H300" s="60" t="s">
        <v>4790</v>
      </c>
      <c r="I300" s="60" t="s">
        <v>579</v>
      </c>
      <c r="J300" s="60" t="s">
        <v>4445</v>
      </c>
      <c r="K300" s="3">
        <v>0.0</v>
      </c>
      <c r="L300" s="62">
        <f>VLOOKUP(G300,'Sale Lots'!$A$2:$N$1446,14)</f>
        <v>200000</v>
      </c>
    </row>
    <row r="301">
      <c r="B301" s="60" t="s">
        <v>4143</v>
      </c>
      <c r="C301" s="60">
        <v>577.0</v>
      </c>
      <c r="D301" s="3" t="str">
        <f t="shared" si="32"/>
        <v>Shaman (IRE)Shaman (IRE) x Air of Mystery (GB)</v>
      </c>
      <c r="E301" s="60" t="s">
        <v>4187</v>
      </c>
      <c r="F301" s="60" t="s">
        <v>2242</v>
      </c>
      <c r="G301" s="60" t="str">
        <f t="shared" si="33"/>
        <v>Shaman (IRE)</v>
      </c>
      <c r="H301" s="60" t="s">
        <v>4791</v>
      </c>
      <c r="I301" s="60" t="s">
        <v>1668</v>
      </c>
      <c r="J301" s="60" t="s">
        <v>4792</v>
      </c>
      <c r="K301" s="5">
        <v>8000.0</v>
      </c>
      <c r="L301" s="62">
        <f>VLOOKUP(G301,'Sale Lots'!$A$2:$N$1446,14)</f>
        <v>200000</v>
      </c>
    </row>
    <row r="302">
      <c r="B302" s="60" t="s">
        <v>4143</v>
      </c>
      <c r="C302" s="60">
        <v>714.0</v>
      </c>
      <c r="D302" s="60" t="s">
        <v>4793</v>
      </c>
      <c r="E302" s="60" t="s">
        <v>13</v>
      </c>
      <c r="F302" s="60" t="s">
        <v>311</v>
      </c>
      <c r="G302" s="60" t="s">
        <v>221</v>
      </c>
      <c r="H302" s="60">
        <v>2023.0</v>
      </c>
      <c r="I302" s="63" t="s">
        <v>2694</v>
      </c>
      <c r="J302" s="60" t="s">
        <v>4201</v>
      </c>
      <c r="K302" s="38">
        <v>3000.0</v>
      </c>
      <c r="L302" s="62">
        <f>VLOOKUP(G302,'Sale Lots'!$A$2:$N$1446,14)</f>
        <v>200000</v>
      </c>
    </row>
    <row r="303">
      <c r="A303" s="21" t="s">
        <v>17</v>
      </c>
      <c r="B303" s="21">
        <v>968.0</v>
      </c>
      <c r="C303" s="20" t="str">
        <f>CONCATENATE(D303," x ", G303)</f>
        <v>Waldgeist (GB) x Shekiba (IRE)</v>
      </c>
      <c r="D303" s="18" t="s">
        <v>277</v>
      </c>
      <c r="E303" s="21" t="s">
        <v>13</v>
      </c>
      <c r="F303" s="21" t="s">
        <v>853</v>
      </c>
      <c r="G303" s="21" t="s">
        <v>4794</v>
      </c>
      <c r="H303" s="20"/>
      <c r="I303" s="21" t="s">
        <v>2558</v>
      </c>
      <c r="J303" s="21" t="s">
        <v>4466</v>
      </c>
      <c r="K303" s="26"/>
      <c r="L303" s="62">
        <f>VLOOKUP(G303,'Sale Lots'!$A$2:$N$1446,14)</f>
        <v>200000</v>
      </c>
      <c r="N303" s="20"/>
      <c r="O303" s="25"/>
      <c r="P303" s="26"/>
      <c r="Q303" s="26"/>
      <c r="R303" s="20"/>
      <c r="T303" s="20"/>
      <c r="U303" s="20"/>
    </row>
    <row r="304">
      <c r="A304" s="3" t="s">
        <v>4171</v>
      </c>
      <c r="B304" s="64">
        <v>1.0</v>
      </c>
      <c r="C304" s="65" t="s">
        <v>4795</v>
      </c>
      <c r="D304" s="3" t="s">
        <v>4796</v>
      </c>
      <c r="E304" s="3" t="s">
        <v>11</v>
      </c>
      <c r="F304" s="3" t="s">
        <v>311</v>
      </c>
      <c r="G304" s="3" t="s">
        <v>223</v>
      </c>
      <c r="H304" s="3" t="s">
        <v>4797</v>
      </c>
      <c r="I304" s="3" t="s">
        <v>833</v>
      </c>
      <c r="J304" s="3" t="s">
        <v>4152</v>
      </c>
      <c r="K304" s="66">
        <v>15000.0</v>
      </c>
      <c r="L304" s="62">
        <f>VLOOKUP(G304,'Sale Lots'!$A$2:$N$1446,14)</f>
        <v>200000</v>
      </c>
      <c r="O304" s="67"/>
    </row>
    <row r="305">
      <c r="B305" s="58" t="s">
        <v>4175</v>
      </c>
      <c r="C305" s="61">
        <v>52.0</v>
      </c>
      <c r="D305" s="60" t="s">
        <v>4798</v>
      </c>
      <c r="E305" s="3" t="s">
        <v>11</v>
      </c>
      <c r="F305" s="68"/>
      <c r="G305" s="68" t="s">
        <v>223</v>
      </c>
      <c r="H305" s="60"/>
      <c r="I305" s="60" t="s">
        <v>3601</v>
      </c>
      <c r="J305" s="60" t="s">
        <v>4377</v>
      </c>
      <c r="K305" s="59">
        <v>24000.0</v>
      </c>
      <c r="L305" s="62">
        <f>VLOOKUP(G305,'Sale Lots'!$A$2:$N$1446,14)</f>
        <v>200000</v>
      </c>
      <c r="O305" s="4"/>
    </row>
    <row r="306">
      <c r="B306" s="70" t="s">
        <v>4143</v>
      </c>
      <c r="C306" s="60">
        <v>555.0</v>
      </c>
      <c r="D306" s="3" t="str">
        <f>CONCAT(G306,H306)</f>
        <v>Showcasing (GB)Wavebreak (GB)</v>
      </c>
      <c r="E306" s="60" t="s">
        <v>4187</v>
      </c>
      <c r="F306" s="60" t="s">
        <v>721</v>
      </c>
      <c r="G306" s="60" t="s">
        <v>223</v>
      </c>
      <c r="H306" s="60" t="s">
        <v>4799</v>
      </c>
      <c r="I306" s="60" t="s">
        <v>1032</v>
      </c>
      <c r="J306" s="60" t="s">
        <v>4152</v>
      </c>
      <c r="K306" s="3">
        <v>2.0E7</v>
      </c>
      <c r="L306" s="62">
        <f>VLOOKUP(G306,'Sale Lots'!$A$2:$N$1446,14)</f>
        <v>200000</v>
      </c>
    </row>
    <row r="307">
      <c r="A307" s="3" t="s">
        <v>4171</v>
      </c>
      <c r="B307" s="64">
        <v>1.0</v>
      </c>
      <c r="C307" s="65" t="s">
        <v>4800</v>
      </c>
      <c r="D307" s="3" t="s">
        <v>4801</v>
      </c>
      <c r="E307" s="3" t="s">
        <v>13</v>
      </c>
      <c r="F307" s="3" t="s">
        <v>358</v>
      </c>
      <c r="G307" s="3" t="s">
        <v>225</v>
      </c>
      <c r="H307" s="3" t="s">
        <v>4802</v>
      </c>
      <c r="I307" s="3" t="s">
        <v>545</v>
      </c>
      <c r="J307" s="3" t="s">
        <v>4152</v>
      </c>
      <c r="K307" s="66">
        <v>28000.0</v>
      </c>
      <c r="L307" s="62">
        <f>VLOOKUP(G307,'Sale Lots'!$A$2:$N$1446,14)</f>
        <v>200000</v>
      </c>
      <c r="O307" s="67"/>
    </row>
    <row r="308">
      <c r="A308" s="3" t="s">
        <v>4171</v>
      </c>
      <c r="B308" s="64">
        <v>2.0</v>
      </c>
      <c r="C308" s="65" t="s">
        <v>4803</v>
      </c>
      <c r="D308" s="3" t="s">
        <v>4804</v>
      </c>
      <c r="E308" s="3" t="s">
        <v>13</v>
      </c>
      <c r="F308" s="3" t="s">
        <v>311</v>
      </c>
      <c r="G308" s="3" t="s">
        <v>225</v>
      </c>
      <c r="H308" s="3" t="s">
        <v>4805</v>
      </c>
      <c r="I308" s="3" t="s">
        <v>753</v>
      </c>
      <c r="J308" s="3" t="s">
        <v>4152</v>
      </c>
      <c r="K308" s="66">
        <v>40000.0</v>
      </c>
      <c r="L308" s="62">
        <f>VLOOKUP(G308,'Sale Lots'!$A$2:$N$1446,14)</f>
        <v>200000</v>
      </c>
      <c r="O308" s="67"/>
    </row>
    <row r="309">
      <c r="B309" s="58" t="s">
        <v>4175</v>
      </c>
      <c r="C309" s="59">
        <v>109.0</v>
      </c>
      <c r="D309" s="60" t="s">
        <v>4806</v>
      </c>
      <c r="E309" s="60" t="s">
        <v>11</v>
      </c>
      <c r="F309" s="68"/>
      <c r="G309" s="68" t="s">
        <v>225</v>
      </c>
      <c r="H309" s="60"/>
      <c r="I309" s="60" t="s">
        <v>1760</v>
      </c>
      <c r="J309" s="60" t="s">
        <v>4179</v>
      </c>
      <c r="K309" s="59">
        <v>40000.0</v>
      </c>
      <c r="L309" s="62">
        <f>VLOOKUP(G309,'Sale Lots'!$A$2:$N$1446,14)</f>
        <v>200000</v>
      </c>
      <c r="O309" s="4"/>
    </row>
    <row r="310">
      <c r="B310" s="72" t="s">
        <v>4175</v>
      </c>
      <c r="C310" s="61">
        <v>24.0</v>
      </c>
      <c r="D310" s="60" t="s">
        <v>4807</v>
      </c>
      <c r="E310" s="3" t="s">
        <v>13</v>
      </c>
      <c r="F310" s="68"/>
      <c r="G310" s="68" t="s">
        <v>225</v>
      </c>
      <c r="H310" s="60"/>
      <c r="I310" s="60" t="s">
        <v>705</v>
      </c>
      <c r="J310" s="60" t="s">
        <v>4808</v>
      </c>
      <c r="K310" s="61">
        <v>18000.0</v>
      </c>
      <c r="L310" s="62">
        <f>VLOOKUP(G310,'Sale Lots'!$A$2:$N$1446,14)</f>
        <v>200000</v>
      </c>
      <c r="N310" s="5"/>
      <c r="O310" s="4"/>
    </row>
    <row r="311">
      <c r="A311" s="60" t="s">
        <v>4157</v>
      </c>
      <c r="B311" s="64">
        <v>1.0</v>
      </c>
      <c r="C311" s="65" t="s">
        <v>4809</v>
      </c>
      <c r="D311" s="3" t="s">
        <v>4810</v>
      </c>
      <c r="E311" s="3" t="s">
        <v>13</v>
      </c>
      <c r="F311" s="3" t="s">
        <v>311</v>
      </c>
      <c r="G311" s="3" t="s">
        <v>225</v>
      </c>
      <c r="H311" s="3" t="s">
        <v>4811</v>
      </c>
      <c r="I311" s="3" t="s">
        <v>639</v>
      </c>
      <c r="J311" s="3" t="s">
        <v>2790</v>
      </c>
      <c r="K311" s="66">
        <v>14000.0</v>
      </c>
      <c r="L311" s="62">
        <f>VLOOKUP(G311,'Sale Lots'!$A$2:$N$1446,14)</f>
        <v>200000</v>
      </c>
    </row>
    <row r="312">
      <c r="B312" s="58" t="s">
        <v>4175</v>
      </c>
      <c r="C312" s="61">
        <v>174.0</v>
      </c>
      <c r="D312" s="60" t="s">
        <v>4812</v>
      </c>
      <c r="E312" s="3" t="s">
        <v>11</v>
      </c>
      <c r="F312" s="68"/>
      <c r="G312" s="68" t="s">
        <v>225</v>
      </c>
      <c r="H312" s="60"/>
      <c r="I312" s="60" t="s">
        <v>2735</v>
      </c>
      <c r="J312" s="60" t="s">
        <v>4813</v>
      </c>
      <c r="K312" s="73"/>
      <c r="L312" s="62">
        <f>VLOOKUP(G312,'Sale Lots'!$A$2:$N$1446,14)</f>
        <v>200000</v>
      </c>
    </row>
    <row r="313">
      <c r="B313" s="60" t="s">
        <v>4143</v>
      </c>
      <c r="C313" s="60">
        <v>610.0</v>
      </c>
      <c r="D313" s="3" t="str">
        <f>CONCAT(G313,H313)</f>
        <v>Sioux Nation (USA)Sioux Nation (USA) x Artisan Doue (IRE)</v>
      </c>
      <c r="E313" s="60" t="s">
        <v>4199</v>
      </c>
      <c r="F313" s="60" t="s">
        <v>697</v>
      </c>
      <c r="G313" s="60" t="str">
        <f>LEFT(H313, FIND(" x ", H313) - 1)</f>
        <v>Sioux Nation (USA)</v>
      </c>
      <c r="H313" s="60" t="s">
        <v>4814</v>
      </c>
      <c r="I313" s="60" t="s">
        <v>4815</v>
      </c>
      <c r="J313" s="60" t="s">
        <v>4816</v>
      </c>
      <c r="K313" s="3">
        <v>0.0</v>
      </c>
      <c r="L313" s="62">
        <f>VLOOKUP(G313,'Sale Lots'!$A$2:$N$1446,14)</f>
        <v>200000</v>
      </c>
    </row>
    <row r="314">
      <c r="B314" s="58" t="s">
        <v>4146</v>
      </c>
      <c r="C314" s="59">
        <v>317.0</v>
      </c>
      <c r="D314" s="60" t="s">
        <v>4817</v>
      </c>
      <c r="E314" s="3" t="s">
        <v>13</v>
      </c>
      <c r="G314" s="60" t="s">
        <v>227</v>
      </c>
      <c r="I314" s="60" t="s">
        <v>407</v>
      </c>
      <c r="J314" s="60" t="s">
        <v>4818</v>
      </c>
      <c r="K314" s="69">
        <v>0.0</v>
      </c>
      <c r="L314" s="62">
        <f>VLOOKUP(G314,'Sale Lots'!$A$2:$N$1446,14)</f>
        <v>200000</v>
      </c>
      <c r="N314" s="5"/>
      <c r="O314" s="4"/>
    </row>
    <row r="315">
      <c r="B315" s="58" t="s">
        <v>4175</v>
      </c>
      <c r="C315" s="59" t="s">
        <v>4819</v>
      </c>
      <c r="D315" s="60" t="s">
        <v>4820</v>
      </c>
      <c r="E315" s="3" t="s">
        <v>13</v>
      </c>
      <c r="F315" s="68"/>
      <c r="G315" s="68" t="s">
        <v>227</v>
      </c>
      <c r="H315" s="60"/>
      <c r="I315" s="60" t="s">
        <v>782</v>
      </c>
      <c r="J315" s="60" t="s">
        <v>4821</v>
      </c>
      <c r="K315" s="73"/>
      <c r="L315" s="62">
        <f>VLOOKUP(G315,'Sale Lots'!$A$2:$N$1446,14)</f>
        <v>200000</v>
      </c>
    </row>
    <row r="316">
      <c r="A316" s="60" t="s">
        <v>4157</v>
      </c>
      <c r="B316" s="64">
        <v>1.0</v>
      </c>
      <c r="C316" s="65" t="s">
        <v>4822</v>
      </c>
      <c r="D316" s="3" t="s">
        <v>4823</v>
      </c>
      <c r="E316" s="3" t="s">
        <v>11</v>
      </c>
      <c r="F316" s="3" t="s">
        <v>311</v>
      </c>
      <c r="G316" s="3" t="s">
        <v>229</v>
      </c>
      <c r="H316" s="3" t="s">
        <v>4824</v>
      </c>
      <c r="I316" s="3" t="s">
        <v>401</v>
      </c>
      <c r="J316" s="3" t="s">
        <v>2790</v>
      </c>
      <c r="K316" s="66">
        <v>8500.0</v>
      </c>
      <c r="L316" s="62">
        <f>VLOOKUP(G316,'Sale Lots'!$A$2:$N$1446,14)</f>
        <v>200000</v>
      </c>
    </row>
    <row r="317">
      <c r="A317" s="60" t="s">
        <v>4157</v>
      </c>
      <c r="B317" s="64">
        <v>1.0</v>
      </c>
      <c r="C317" s="65" t="s">
        <v>4825</v>
      </c>
      <c r="D317" s="3" t="s">
        <v>4826</v>
      </c>
      <c r="E317" s="3" t="s">
        <v>13</v>
      </c>
      <c r="F317" s="3" t="s">
        <v>311</v>
      </c>
      <c r="G317" s="3" t="s">
        <v>229</v>
      </c>
      <c r="H317" s="3" t="s">
        <v>4827</v>
      </c>
      <c r="I317" s="3" t="s">
        <v>4407</v>
      </c>
      <c r="J317" s="3" t="s">
        <v>2790</v>
      </c>
      <c r="K317" s="66"/>
      <c r="L317" s="62">
        <f>VLOOKUP(G317,'Sale Lots'!$A$2:$N$1446,14)</f>
        <v>200000</v>
      </c>
    </row>
    <row r="318">
      <c r="B318" s="64">
        <v>1.0</v>
      </c>
      <c r="C318" s="65" t="s">
        <v>4828</v>
      </c>
      <c r="D318" s="3" t="s">
        <v>4829</v>
      </c>
      <c r="E318" s="3" t="s">
        <v>13</v>
      </c>
      <c r="F318" s="3" t="s">
        <v>311</v>
      </c>
      <c r="G318" s="3" t="s">
        <v>231</v>
      </c>
      <c r="H318" s="3" t="s">
        <v>4830</v>
      </c>
      <c r="I318" s="3" t="s">
        <v>624</v>
      </c>
      <c r="J318" s="3" t="s">
        <v>4152</v>
      </c>
      <c r="K318" s="66">
        <v>1000.0</v>
      </c>
      <c r="L318" s="62">
        <f>VLOOKUP(G318,'Sale Lots'!$A$2:$N$1446,14)</f>
        <v>200000</v>
      </c>
      <c r="O318" s="67"/>
    </row>
    <row r="319">
      <c r="B319" s="64">
        <v>1.0</v>
      </c>
      <c r="C319" s="65" t="s">
        <v>4831</v>
      </c>
      <c r="D319" s="3" t="s">
        <v>4832</v>
      </c>
      <c r="E319" s="3" t="s">
        <v>13</v>
      </c>
      <c r="F319" s="3" t="s">
        <v>358</v>
      </c>
      <c r="G319" s="3" t="s">
        <v>231</v>
      </c>
      <c r="H319" s="3" t="s">
        <v>4833</v>
      </c>
      <c r="I319" s="3" t="s">
        <v>1314</v>
      </c>
      <c r="J319" s="3" t="s">
        <v>4152</v>
      </c>
      <c r="K319" s="66">
        <v>3000.0</v>
      </c>
      <c r="L319" s="62">
        <f>VLOOKUP(G319,'Sale Lots'!$A$2:$N$1446,14)</f>
        <v>200000</v>
      </c>
      <c r="O319" s="67"/>
    </row>
    <row r="320">
      <c r="A320" s="60" t="s">
        <v>4157</v>
      </c>
      <c r="B320" s="64">
        <v>1.0</v>
      </c>
      <c r="C320" s="65" t="s">
        <v>4834</v>
      </c>
      <c r="D320" s="3" t="s">
        <v>4835</v>
      </c>
      <c r="E320" s="3" t="s">
        <v>13</v>
      </c>
      <c r="F320" s="3" t="s">
        <v>358</v>
      </c>
      <c r="G320" s="3" t="s">
        <v>231</v>
      </c>
      <c r="H320" s="3" t="s">
        <v>4836</v>
      </c>
      <c r="I320" s="3" t="s">
        <v>4837</v>
      </c>
      <c r="J320" s="3" t="s">
        <v>2790</v>
      </c>
      <c r="K320" s="66">
        <v>16000.0</v>
      </c>
      <c r="L320" s="62">
        <f>VLOOKUP(G320,'Sale Lots'!$A$2:$N$1446,14)</f>
        <v>200000</v>
      </c>
    </row>
    <row r="321">
      <c r="B321" s="60" t="s">
        <v>4143</v>
      </c>
      <c r="C321" s="60">
        <v>642.0</v>
      </c>
      <c r="D321" s="3" t="s">
        <v>4838</v>
      </c>
      <c r="E321" s="60" t="s">
        <v>13</v>
      </c>
      <c r="F321" s="60" t="s">
        <v>311</v>
      </c>
      <c r="G321" s="60" t="s">
        <v>231</v>
      </c>
      <c r="H321" s="60" t="s">
        <v>4839</v>
      </c>
      <c r="I321" s="63" t="s">
        <v>1675</v>
      </c>
      <c r="J321" s="60" t="s">
        <v>4152</v>
      </c>
      <c r="K321" s="60">
        <v>15000.0</v>
      </c>
      <c r="L321" s="62">
        <f>VLOOKUP(G321,'Sale Lots'!$A$2:$N$1446,14)</f>
        <v>200000</v>
      </c>
    </row>
    <row r="322">
      <c r="B322" s="58" t="s">
        <v>4175</v>
      </c>
      <c r="C322" s="59">
        <v>164.0</v>
      </c>
      <c r="D322" s="60" t="s">
        <v>4840</v>
      </c>
      <c r="E322" s="3" t="s">
        <v>11</v>
      </c>
      <c r="F322" s="68"/>
      <c r="G322" s="68" t="s">
        <v>233</v>
      </c>
      <c r="H322" s="60"/>
      <c r="I322" s="60" t="s">
        <v>454</v>
      </c>
      <c r="J322" s="60" t="s">
        <v>4610</v>
      </c>
      <c r="K322" s="59">
        <v>22000.0</v>
      </c>
      <c r="L322" s="62">
        <f>VLOOKUP(G322,'Sale Lots'!$A$2:$N$1446,14)</f>
        <v>200000</v>
      </c>
      <c r="O322" s="4"/>
    </row>
    <row r="323">
      <c r="B323" s="58" t="s">
        <v>4146</v>
      </c>
      <c r="C323" s="59">
        <v>475.0</v>
      </c>
      <c r="D323" s="60" t="s">
        <v>4841</v>
      </c>
      <c r="E323" s="3" t="s">
        <v>13</v>
      </c>
      <c r="G323" s="60" t="s">
        <v>233</v>
      </c>
      <c r="I323" s="60" t="s">
        <v>1023</v>
      </c>
      <c r="J323" s="60" t="s">
        <v>4842</v>
      </c>
      <c r="K323" s="61">
        <v>40000.0</v>
      </c>
      <c r="L323" s="62">
        <f>VLOOKUP(G323,'Sale Lots'!$A$2:$N$1446,14)</f>
        <v>200000</v>
      </c>
      <c r="N323" s="5"/>
      <c r="O323" s="4"/>
    </row>
    <row r="324">
      <c r="B324" s="70" t="s">
        <v>4143</v>
      </c>
      <c r="C324" s="60">
        <v>538.0</v>
      </c>
      <c r="D324" s="3" t="str">
        <f>CONCAT(G324,H324)</f>
        <v>Sottsass (FR)Tranquil Spirit (IRE)</v>
      </c>
      <c r="E324" s="60" t="s">
        <v>4187</v>
      </c>
      <c r="F324" s="60" t="s">
        <v>721</v>
      </c>
      <c r="G324" s="60" t="s">
        <v>233</v>
      </c>
      <c r="H324" s="60" t="s">
        <v>4843</v>
      </c>
      <c r="I324" s="60" t="s">
        <v>362</v>
      </c>
      <c r="J324" s="60" t="s">
        <v>4152</v>
      </c>
      <c r="K324" s="3">
        <v>2.0E7</v>
      </c>
      <c r="L324" s="62">
        <f>VLOOKUP(G324,'Sale Lots'!$A$2:$N$1446,14)</f>
        <v>200000</v>
      </c>
    </row>
    <row r="325">
      <c r="B325" s="60" t="s">
        <v>4143</v>
      </c>
      <c r="C325" s="60">
        <v>643.0</v>
      </c>
      <c r="D325" s="3" t="s">
        <v>4844</v>
      </c>
      <c r="E325" s="60" t="s">
        <v>11</v>
      </c>
      <c r="F325" s="60" t="s">
        <v>311</v>
      </c>
      <c r="G325" s="60" t="s">
        <v>233</v>
      </c>
      <c r="H325" s="60" t="s">
        <v>4845</v>
      </c>
      <c r="I325" s="63" t="s">
        <v>362</v>
      </c>
      <c r="J325" s="60" t="s">
        <v>4152</v>
      </c>
      <c r="K325" s="60">
        <v>20000.0</v>
      </c>
      <c r="L325" s="62">
        <f>VLOOKUP(G325,'Sale Lots'!$A$2:$N$1446,14)</f>
        <v>200000</v>
      </c>
    </row>
    <row r="326">
      <c r="A326" s="3" t="s">
        <v>4171</v>
      </c>
      <c r="B326" s="64">
        <v>1.0</v>
      </c>
      <c r="C326" s="65" t="s">
        <v>4846</v>
      </c>
      <c r="D326" s="3" t="s">
        <v>4847</v>
      </c>
      <c r="E326" s="3" t="s">
        <v>13</v>
      </c>
      <c r="F326" s="3" t="s">
        <v>311</v>
      </c>
      <c r="G326" s="3" t="s">
        <v>235</v>
      </c>
      <c r="H326" s="3" t="s">
        <v>4848</v>
      </c>
      <c r="I326" s="3" t="s">
        <v>4617</v>
      </c>
      <c r="J326" s="3" t="s">
        <v>4152</v>
      </c>
      <c r="K326" s="66">
        <v>40000.0</v>
      </c>
      <c r="L326" s="62">
        <f>VLOOKUP(G326,'Sale Lots'!$A$2:$N$1446,14)</f>
        <v>75000</v>
      </c>
      <c r="O326" s="67"/>
    </row>
    <row r="327">
      <c r="B327" s="58" t="s">
        <v>4175</v>
      </c>
      <c r="C327" s="59">
        <v>197.0</v>
      </c>
      <c r="D327" s="60" t="s">
        <v>4849</v>
      </c>
      <c r="E327" s="60" t="s">
        <v>11</v>
      </c>
      <c r="F327" s="68"/>
      <c r="G327" s="68" t="s">
        <v>235</v>
      </c>
      <c r="H327" s="60"/>
      <c r="I327" s="60" t="s">
        <v>705</v>
      </c>
      <c r="J327" s="60" t="s">
        <v>4322</v>
      </c>
      <c r="K327" s="59">
        <v>60000.0</v>
      </c>
      <c r="L327" s="62">
        <f>VLOOKUP(G327,'Sale Lots'!$A$2:$N$1446,14)</f>
        <v>75000</v>
      </c>
      <c r="O327" s="4"/>
    </row>
    <row r="328">
      <c r="B328" s="72" t="s">
        <v>4175</v>
      </c>
      <c r="C328" s="59">
        <v>204.0</v>
      </c>
      <c r="D328" s="60" t="s">
        <v>4850</v>
      </c>
      <c r="E328" s="3" t="s">
        <v>13</v>
      </c>
      <c r="F328" s="68"/>
      <c r="G328" s="68" t="s">
        <v>235</v>
      </c>
      <c r="H328" s="60"/>
      <c r="I328" s="60" t="s">
        <v>1514</v>
      </c>
      <c r="J328" s="60" t="s">
        <v>4851</v>
      </c>
      <c r="K328" s="73"/>
      <c r="L328" s="62">
        <f>VLOOKUP(G328,'Sale Lots'!$A$2:$N$1446,14)</f>
        <v>75000</v>
      </c>
    </row>
    <row r="329">
      <c r="B329" s="70" t="s">
        <v>4143</v>
      </c>
      <c r="C329" s="60">
        <v>621.0</v>
      </c>
      <c r="D329" s="3" t="str">
        <f>CONCAT(G329,H329)</f>
        <v>Space Blues (IRE)Space Blues (IRE) x Balzora (FR)</v>
      </c>
      <c r="E329" s="60" t="s">
        <v>4199</v>
      </c>
      <c r="F329" s="60" t="s">
        <v>1226</v>
      </c>
      <c r="G329" s="60" t="str">
        <f>LEFT(H329, FIND(" x ", H329) - 1)</f>
        <v>Space Blues (IRE)</v>
      </c>
      <c r="H329" s="60" t="s">
        <v>4852</v>
      </c>
      <c r="I329" s="60" t="s">
        <v>1435</v>
      </c>
      <c r="J329" s="60" t="s">
        <v>4445</v>
      </c>
      <c r="K329" s="3">
        <v>0.0</v>
      </c>
      <c r="L329" s="62">
        <f>VLOOKUP(G329,'Sale Lots'!$A$2:$N$1446,14)</f>
        <v>75000</v>
      </c>
    </row>
    <row r="330">
      <c r="B330" s="58" t="s">
        <v>4146</v>
      </c>
      <c r="C330" s="59">
        <v>360.0</v>
      </c>
      <c r="D330" s="60" t="s">
        <v>4853</v>
      </c>
      <c r="E330" s="3" t="s">
        <v>11</v>
      </c>
      <c r="G330" s="60" t="s">
        <v>237</v>
      </c>
      <c r="I330" s="60" t="s">
        <v>454</v>
      </c>
      <c r="J330" s="60" t="s">
        <v>4148</v>
      </c>
      <c r="K330" s="61">
        <v>5000.0</v>
      </c>
      <c r="L330" s="62">
        <f>VLOOKUP(G330,'Sale Lots'!$A$2:$N$1446,14)</f>
        <v>75000</v>
      </c>
      <c r="N330" s="5"/>
      <c r="O330" s="4"/>
    </row>
    <row r="331">
      <c r="B331" s="58" t="s">
        <v>4146</v>
      </c>
      <c r="C331" s="59">
        <v>361.0</v>
      </c>
      <c r="D331" s="60" t="s">
        <v>4854</v>
      </c>
      <c r="E331" s="60" t="s">
        <v>11</v>
      </c>
      <c r="G331" s="60" t="s">
        <v>237</v>
      </c>
      <c r="I331" s="60" t="s">
        <v>1023</v>
      </c>
      <c r="J331" s="60" t="s">
        <v>4855</v>
      </c>
      <c r="K331" s="61">
        <v>30000.0</v>
      </c>
      <c r="L331" s="62">
        <f>VLOOKUP(G331,'Sale Lots'!$A$2:$N$1446,14)</f>
        <v>75000</v>
      </c>
      <c r="N331" s="5"/>
      <c r="O331" s="4"/>
    </row>
    <row r="332">
      <c r="B332" s="58" t="s">
        <v>4146</v>
      </c>
      <c r="C332" s="59">
        <v>495.0</v>
      </c>
      <c r="D332" s="60" t="s">
        <v>4856</v>
      </c>
      <c r="E332" s="3" t="s">
        <v>11</v>
      </c>
      <c r="G332" s="60" t="s">
        <v>237</v>
      </c>
      <c r="I332" s="60" t="s">
        <v>757</v>
      </c>
      <c r="J332" s="60" t="s">
        <v>4857</v>
      </c>
      <c r="K332" s="61">
        <v>150000.0</v>
      </c>
      <c r="L332" s="62">
        <f>VLOOKUP(G332,'Sale Lots'!$A$2:$N$1446,14)</f>
        <v>75000</v>
      </c>
      <c r="N332" s="5"/>
      <c r="O332" s="4"/>
    </row>
    <row r="333">
      <c r="B333" s="58" t="s">
        <v>4146</v>
      </c>
      <c r="C333" s="59">
        <v>321.0</v>
      </c>
      <c r="D333" s="60" t="s">
        <v>4858</v>
      </c>
      <c r="E333" s="3" t="s">
        <v>11</v>
      </c>
      <c r="G333" s="60" t="s">
        <v>237</v>
      </c>
      <c r="I333" s="60" t="s">
        <v>2879</v>
      </c>
      <c r="J333" s="60" t="s">
        <v>4859</v>
      </c>
      <c r="K333" s="69">
        <v>60000.0</v>
      </c>
      <c r="L333" s="62">
        <f>VLOOKUP(G333,'Sale Lots'!$A$2:$N$1446,14)</f>
        <v>75000</v>
      </c>
    </row>
    <row r="334">
      <c r="B334" s="58" t="s">
        <v>4175</v>
      </c>
      <c r="C334" s="61">
        <v>250.0</v>
      </c>
      <c r="D334" s="60" t="s">
        <v>4860</v>
      </c>
      <c r="E334" s="3" t="s">
        <v>13</v>
      </c>
      <c r="F334" s="68"/>
      <c r="G334" s="68" t="s">
        <v>237</v>
      </c>
      <c r="H334" s="60"/>
      <c r="I334" s="60" t="s">
        <v>1342</v>
      </c>
      <c r="J334" s="60" t="s">
        <v>4861</v>
      </c>
      <c r="K334" s="73"/>
      <c r="L334" s="62">
        <f>VLOOKUP(G334,'Sale Lots'!$A$2:$N$1446,14)</f>
        <v>75000</v>
      </c>
    </row>
    <row r="335">
      <c r="B335" s="58" t="s">
        <v>4146</v>
      </c>
      <c r="C335" s="59">
        <v>315.0</v>
      </c>
      <c r="D335" s="60" t="s">
        <v>4862</v>
      </c>
      <c r="E335" s="3" t="s">
        <v>13</v>
      </c>
      <c r="G335" s="60" t="s">
        <v>237</v>
      </c>
      <c r="I335" s="60" t="s">
        <v>468</v>
      </c>
      <c r="J335" s="60" t="s">
        <v>4230</v>
      </c>
      <c r="K335" s="69">
        <v>0.0</v>
      </c>
      <c r="L335" s="62">
        <f>VLOOKUP(G335,'Sale Lots'!$A$2:$N$1446,14)</f>
        <v>75000</v>
      </c>
    </row>
    <row r="336">
      <c r="B336" s="72" t="s">
        <v>4175</v>
      </c>
      <c r="C336" s="59">
        <v>4.0</v>
      </c>
      <c r="D336" s="60" t="s">
        <v>4863</v>
      </c>
      <c r="E336" s="3" t="s">
        <v>13</v>
      </c>
      <c r="F336" s="68"/>
      <c r="G336" s="68" t="s">
        <v>4864</v>
      </c>
      <c r="H336" s="60"/>
      <c r="I336" s="60" t="s">
        <v>3639</v>
      </c>
      <c r="J336" s="60" t="s">
        <v>4865</v>
      </c>
      <c r="K336" s="73"/>
      <c r="L336" s="62">
        <f>VLOOKUP(G336,'Sale Lots'!$A$2:$N$1446,14)</f>
        <v>75000</v>
      </c>
    </row>
    <row r="337">
      <c r="A337" s="21" t="s">
        <v>17</v>
      </c>
      <c r="B337" s="21">
        <v>985.0</v>
      </c>
      <c r="C337" s="20" t="str">
        <f>CONCATENATE(D337," x ", G337)</f>
        <v>Earthlight (IRE) x Star Bonita (IRE)</v>
      </c>
      <c r="D337" s="18" t="s">
        <v>87</v>
      </c>
      <c r="E337" s="21" t="s">
        <v>11</v>
      </c>
      <c r="F337" s="21" t="s">
        <v>717</v>
      </c>
      <c r="G337" s="21" t="s">
        <v>4866</v>
      </c>
      <c r="H337" s="20"/>
      <c r="I337" s="21" t="s">
        <v>2879</v>
      </c>
      <c r="J337" s="21" t="s">
        <v>4640</v>
      </c>
      <c r="K337" s="26"/>
      <c r="L337" s="62">
        <f>VLOOKUP(G337,'Sale Lots'!$A$2:$N$1446,14)</f>
        <v>75000</v>
      </c>
      <c r="N337" s="20"/>
      <c r="O337" s="25"/>
      <c r="P337" s="26"/>
      <c r="Q337" s="26"/>
      <c r="R337" s="20"/>
      <c r="T337" s="20"/>
      <c r="U337" s="20"/>
    </row>
    <row r="338">
      <c r="B338" s="64">
        <v>1.0</v>
      </c>
      <c r="C338" s="65" t="s">
        <v>4867</v>
      </c>
      <c r="D338" s="3" t="s">
        <v>4868</v>
      </c>
      <c r="E338" s="3" t="s">
        <v>13</v>
      </c>
      <c r="F338" s="3" t="s">
        <v>311</v>
      </c>
      <c r="G338" s="3" t="s">
        <v>239</v>
      </c>
      <c r="H338" s="3" t="s">
        <v>4869</v>
      </c>
      <c r="I338" s="3" t="s">
        <v>2059</v>
      </c>
      <c r="J338" s="3" t="s">
        <v>4152</v>
      </c>
      <c r="K338" s="66">
        <v>26000.0</v>
      </c>
      <c r="L338" s="62">
        <f>VLOOKUP(G338,'Sale Lots'!$A$2:$N$1446,14)</f>
        <v>75000</v>
      </c>
      <c r="O338" s="67"/>
    </row>
    <row r="339">
      <c r="A339" s="3" t="s">
        <v>4171</v>
      </c>
      <c r="B339" s="64">
        <v>2.0</v>
      </c>
      <c r="C339" s="65" t="s">
        <v>4870</v>
      </c>
      <c r="D339" s="3" t="s">
        <v>4871</v>
      </c>
      <c r="E339" s="3" t="s">
        <v>13</v>
      </c>
      <c r="F339" s="3" t="s">
        <v>311</v>
      </c>
      <c r="G339" s="3" t="s">
        <v>239</v>
      </c>
      <c r="H339" s="3" t="s">
        <v>4872</v>
      </c>
      <c r="I339" s="3" t="s">
        <v>4873</v>
      </c>
      <c r="J339" s="3" t="s">
        <v>4152</v>
      </c>
      <c r="K339" s="66">
        <v>14000.0</v>
      </c>
      <c r="L339" s="62">
        <f>VLOOKUP(G339,'Sale Lots'!$A$2:$N$1446,14)</f>
        <v>75000</v>
      </c>
      <c r="O339" s="67"/>
    </row>
    <row r="340">
      <c r="A340" s="3" t="s">
        <v>4171</v>
      </c>
      <c r="B340" s="64">
        <v>2.0</v>
      </c>
      <c r="C340" s="65" t="s">
        <v>4874</v>
      </c>
      <c r="D340" s="3" t="s">
        <v>4875</v>
      </c>
      <c r="E340" s="3" t="s">
        <v>11</v>
      </c>
      <c r="F340" s="3" t="s">
        <v>311</v>
      </c>
      <c r="G340" s="3" t="s">
        <v>239</v>
      </c>
      <c r="H340" s="3" t="s">
        <v>4876</v>
      </c>
      <c r="I340" s="3" t="s">
        <v>2495</v>
      </c>
      <c r="J340" s="3" t="s">
        <v>4152</v>
      </c>
      <c r="K340" s="66">
        <v>22000.0</v>
      </c>
      <c r="L340" s="62">
        <f>VLOOKUP(G340,'Sale Lots'!$A$2:$N$1446,14)</f>
        <v>75000</v>
      </c>
      <c r="O340" s="67"/>
    </row>
    <row r="341">
      <c r="B341" s="72" t="s">
        <v>4175</v>
      </c>
      <c r="C341" s="61">
        <v>104.0</v>
      </c>
      <c r="D341" s="60" t="s">
        <v>4877</v>
      </c>
      <c r="E341" s="3" t="s">
        <v>13</v>
      </c>
      <c r="F341" s="68"/>
      <c r="G341" s="68" t="s">
        <v>239</v>
      </c>
      <c r="H341" s="60"/>
      <c r="I341" s="60" t="s">
        <v>1003</v>
      </c>
      <c r="J341" s="60" t="s">
        <v>4878</v>
      </c>
      <c r="K341" s="61">
        <v>38000.0</v>
      </c>
      <c r="L341" s="62">
        <f>VLOOKUP(G341,'Sale Lots'!$A$2:$N$1446,14)</f>
        <v>75000</v>
      </c>
      <c r="N341" s="5"/>
      <c r="O341" s="4"/>
    </row>
    <row r="342">
      <c r="A342" s="60" t="s">
        <v>4157</v>
      </c>
      <c r="B342" s="64">
        <v>1.0</v>
      </c>
      <c r="C342" s="65" t="s">
        <v>4879</v>
      </c>
      <c r="D342" s="3" t="s">
        <v>4880</v>
      </c>
      <c r="E342" s="3" t="s">
        <v>13</v>
      </c>
      <c r="F342" s="3" t="s">
        <v>311</v>
      </c>
      <c r="G342" s="3" t="s">
        <v>239</v>
      </c>
      <c r="H342" s="3" t="s">
        <v>4881</v>
      </c>
      <c r="I342" s="3" t="s">
        <v>468</v>
      </c>
      <c r="J342" s="3" t="s">
        <v>2790</v>
      </c>
      <c r="K342" s="66">
        <v>19000.0</v>
      </c>
      <c r="L342" s="62">
        <f>VLOOKUP(G342,'Sale Lots'!$A$2:$N$1446,14)</f>
        <v>75000</v>
      </c>
    </row>
    <row r="343">
      <c r="A343" s="60" t="s">
        <v>4157</v>
      </c>
      <c r="B343" s="64">
        <v>1.0</v>
      </c>
      <c r="C343" s="65" t="s">
        <v>4882</v>
      </c>
      <c r="D343" s="3" t="s">
        <v>4883</v>
      </c>
      <c r="E343" s="3" t="s">
        <v>11</v>
      </c>
      <c r="F343" s="3" t="s">
        <v>311</v>
      </c>
      <c r="G343" s="3" t="s">
        <v>239</v>
      </c>
      <c r="H343" s="3" t="s">
        <v>4884</v>
      </c>
      <c r="I343" s="3" t="s">
        <v>1141</v>
      </c>
      <c r="J343" s="3" t="s">
        <v>2790</v>
      </c>
      <c r="K343" s="66">
        <v>38000.0</v>
      </c>
      <c r="L343" s="62">
        <f>VLOOKUP(G343,'Sale Lots'!$A$2:$N$1446,14)</f>
        <v>75000</v>
      </c>
    </row>
    <row r="344">
      <c r="A344" s="60" t="s">
        <v>4157</v>
      </c>
      <c r="B344" s="64">
        <v>2.0</v>
      </c>
      <c r="C344" s="65" t="s">
        <v>4885</v>
      </c>
      <c r="D344" s="3" t="s">
        <v>4886</v>
      </c>
      <c r="E344" s="3" t="s">
        <v>13</v>
      </c>
      <c r="F344" s="3" t="s">
        <v>422</v>
      </c>
      <c r="G344" s="3" t="s">
        <v>239</v>
      </c>
      <c r="H344" s="3" t="s">
        <v>4887</v>
      </c>
      <c r="I344" s="3" t="s">
        <v>639</v>
      </c>
      <c r="J344" s="3" t="s">
        <v>2790</v>
      </c>
      <c r="K344" s="66">
        <v>4500.0</v>
      </c>
      <c r="L344" s="62">
        <f>VLOOKUP(G344,'Sale Lots'!$A$2:$N$1446,14)</f>
        <v>75000</v>
      </c>
    </row>
    <row r="345">
      <c r="A345" s="60" t="s">
        <v>4157</v>
      </c>
      <c r="B345" s="64">
        <v>1.0</v>
      </c>
      <c r="C345" s="65" t="s">
        <v>4888</v>
      </c>
      <c r="D345" s="3" t="s">
        <v>4889</v>
      </c>
      <c r="E345" s="3" t="s">
        <v>11</v>
      </c>
      <c r="F345" s="3" t="s">
        <v>311</v>
      </c>
      <c r="G345" s="3" t="s">
        <v>239</v>
      </c>
      <c r="H345" s="3" t="s">
        <v>4890</v>
      </c>
      <c r="I345" s="3" t="s">
        <v>4436</v>
      </c>
      <c r="J345" s="3" t="s">
        <v>2790</v>
      </c>
      <c r="K345" s="66">
        <v>1800.0</v>
      </c>
      <c r="L345" s="62">
        <f>VLOOKUP(G345,'Sale Lots'!$A$2:$N$1446,14)</f>
        <v>75000</v>
      </c>
    </row>
    <row r="346">
      <c r="B346" s="58" t="s">
        <v>4175</v>
      </c>
      <c r="C346" s="61">
        <v>68.0</v>
      </c>
      <c r="D346" s="60" t="s">
        <v>4891</v>
      </c>
      <c r="E346" s="3" t="s">
        <v>11</v>
      </c>
      <c r="F346" s="68"/>
      <c r="G346" s="68" t="s">
        <v>239</v>
      </c>
      <c r="H346" s="60"/>
      <c r="I346" s="60" t="s">
        <v>2495</v>
      </c>
      <c r="J346" s="60" t="s">
        <v>4685</v>
      </c>
      <c r="K346" s="73"/>
      <c r="L346" s="62">
        <f>VLOOKUP(G346,'Sale Lots'!$A$2:$N$1446,14)</f>
        <v>75000</v>
      </c>
    </row>
    <row r="347">
      <c r="B347" s="58" t="s">
        <v>4175</v>
      </c>
      <c r="C347" s="59">
        <v>260.0</v>
      </c>
      <c r="D347" s="60" t="s">
        <v>4892</v>
      </c>
      <c r="E347" s="3" t="s">
        <v>11</v>
      </c>
      <c r="F347" s="68"/>
      <c r="G347" s="68" t="s">
        <v>239</v>
      </c>
      <c r="H347" s="60"/>
      <c r="I347" s="60" t="s">
        <v>3639</v>
      </c>
      <c r="J347" s="60" t="s">
        <v>4893</v>
      </c>
      <c r="K347" s="61">
        <v>40000.0</v>
      </c>
      <c r="L347" s="62">
        <f>VLOOKUP(G347,'Sale Lots'!$A$2:$N$1446,14)</f>
        <v>75000</v>
      </c>
    </row>
    <row r="348">
      <c r="B348" s="70" t="s">
        <v>4143</v>
      </c>
      <c r="C348" s="60">
        <v>556.0</v>
      </c>
      <c r="D348" s="3" t="str">
        <f t="shared" ref="D348:D349" si="34">CONCAT(G348,H348)</f>
        <v>Starman (GB)What Endures (IRE)</v>
      </c>
      <c r="E348" s="60" t="s">
        <v>4199</v>
      </c>
      <c r="F348" s="60" t="s">
        <v>697</v>
      </c>
      <c r="G348" s="60" t="s">
        <v>239</v>
      </c>
      <c r="H348" s="60" t="s">
        <v>4894</v>
      </c>
      <c r="I348" s="60" t="s">
        <v>2328</v>
      </c>
      <c r="J348" s="60" t="s">
        <v>4152</v>
      </c>
      <c r="K348" s="3">
        <v>1.1E7</v>
      </c>
      <c r="L348" s="62">
        <f>VLOOKUP(G348,'Sale Lots'!$A$2:$N$1446,14)</f>
        <v>75000</v>
      </c>
    </row>
    <row r="349">
      <c r="B349" s="60" t="s">
        <v>4143</v>
      </c>
      <c r="C349" s="60">
        <v>568.0</v>
      </c>
      <c r="D349" s="3" t="str">
        <f t="shared" si="34"/>
        <v>Starman (GB)Zenara (IRE)</v>
      </c>
      <c r="E349" s="60" t="s">
        <v>4199</v>
      </c>
      <c r="F349" s="60" t="s">
        <v>697</v>
      </c>
      <c r="G349" s="60" t="s">
        <v>239</v>
      </c>
      <c r="H349" s="60" t="s">
        <v>4895</v>
      </c>
      <c r="I349" s="60" t="s">
        <v>407</v>
      </c>
      <c r="J349" s="60" t="s">
        <v>4227</v>
      </c>
      <c r="K349" s="3">
        <v>1.9E7</v>
      </c>
      <c r="L349" s="62">
        <f>VLOOKUP(G349,'Sale Lots'!$A$2:$N$1446,14)</f>
        <v>75000</v>
      </c>
    </row>
    <row r="350">
      <c r="B350" s="60" t="s">
        <v>4143</v>
      </c>
      <c r="C350" s="60">
        <v>667.0</v>
      </c>
      <c r="D350" s="3" t="s">
        <v>4896</v>
      </c>
      <c r="E350" s="60" t="s">
        <v>13</v>
      </c>
      <c r="F350" s="60" t="s">
        <v>358</v>
      </c>
      <c r="G350" s="60" t="s">
        <v>239</v>
      </c>
      <c r="H350" s="60" t="s">
        <v>4897</v>
      </c>
      <c r="I350" s="63" t="s">
        <v>4898</v>
      </c>
      <c r="J350" s="60" t="s">
        <v>4152</v>
      </c>
      <c r="K350" s="60">
        <v>16000.0</v>
      </c>
      <c r="L350" s="62">
        <f>VLOOKUP(G350,'Sale Lots'!$A$2:$N$1446,14)</f>
        <v>75000</v>
      </c>
    </row>
    <row r="351" ht="12.75" customHeight="1">
      <c r="B351" s="60" t="s">
        <v>4143</v>
      </c>
      <c r="C351" s="60">
        <v>727.0</v>
      </c>
      <c r="D351" s="60" t="s">
        <v>4899</v>
      </c>
      <c r="E351" s="60" t="s">
        <v>11</v>
      </c>
      <c r="F351" s="60" t="s">
        <v>311</v>
      </c>
      <c r="G351" s="60" t="s">
        <v>239</v>
      </c>
      <c r="H351" s="60">
        <v>2023.0</v>
      </c>
      <c r="I351" s="63" t="s">
        <v>705</v>
      </c>
      <c r="J351" s="60" t="s">
        <v>4689</v>
      </c>
      <c r="K351" s="60">
        <v>12000.0</v>
      </c>
      <c r="L351" s="62">
        <f>VLOOKUP(G351,'Sale Lots'!$A$2:$N$1446,14)</f>
        <v>75000</v>
      </c>
    </row>
    <row r="352" ht="12.75" customHeight="1">
      <c r="A352" s="3" t="s">
        <v>4171</v>
      </c>
      <c r="B352" s="64">
        <v>2.0</v>
      </c>
      <c r="C352" s="65" t="s">
        <v>4900</v>
      </c>
      <c r="D352" s="3" t="s">
        <v>4901</v>
      </c>
      <c r="E352" s="3" t="s">
        <v>13</v>
      </c>
      <c r="F352" s="3" t="s">
        <v>311</v>
      </c>
      <c r="G352" s="3" t="s">
        <v>241</v>
      </c>
      <c r="H352" s="3" t="s">
        <v>4902</v>
      </c>
      <c r="I352" s="3" t="s">
        <v>963</v>
      </c>
      <c r="J352" s="3" t="s">
        <v>4152</v>
      </c>
      <c r="K352" s="66"/>
      <c r="L352" s="62">
        <f>VLOOKUP(G352,'Sale Lots'!$A$2:$N$1446,14)</f>
        <v>75000</v>
      </c>
      <c r="O352" s="67"/>
    </row>
    <row r="353" ht="12.75" customHeight="1">
      <c r="B353" s="58" t="s">
        <v>4146</v>
      </c>
      <c r="C353" s="59">
        <v>304.0</v>
      </c>
      <c r="D353" s="60" t="s">
        <v>4903</v>
      </c>
      <c r="E353" s="3" t="s">
        <v>13</v>
      </c>
      <c r="G353" s="60" t="s">
        <v>241</v>
      </c>
      <c r="I353" s="60" t="s">
        <v>1760</v>
      </c>
      <c r="J353" s="60" t="s">
        <v>4904</v>
      </c>
      <c r="K353" s="69">
        <v>25000.0</v>
      </c>
      <c r="L353" s="62">
        <f>VLOOKUP(G353,'Sale Lots'!$A$2:$N$1446,14)</f>
        <v>75000</v>
      </c>
      <c r="N353" s="5"/>
      <c r="O353" s="4"/>
    </row>
    <row r="354" ht="12.75" customHeight="1">
      <c r="B354" s="58" t="s">
        <v>4146</v>
      </c>
      <c r="C354" s="59">
        <v>363.0</v>
      </c>
      <c r="D354" s="60" t="s">
        <v>4905</v>
      </c>
      <c r="E354" s="3" t="s">
        <v>13</v>
      </c>
      <c r="G354" s="60" t="s">
        <v>241</v>
      </c>
      <c r="I354" s="60" t="s">
        <v>3237</v>
      </c>
      <c r="J354" s="60" t="s">
        <v>4906</v>
      </c>
      <c r="K354" s="69">
        <v>45000.0</v>
      </c>
      <c r="L354" s="62">
        <f>VLOOKUP(G354,'Sale Lots'!$A$2:$N$1446,14)</f>
        <v>75000</v>
      </c>
      <c r="N354" s="5"/>
      <c r="O354" s="4"/>
    </row>
    <row r="355" ht="12.75" customHeight="1">
      <c r="A355" s="60" t="s">
        <v>4157</v>
      </c>
      <c r="B355" s="64">
        <v>2.0</v>
      </c>
      <c r="C355" s="65" t="s">
        <v>4907</v>
      </c>
      <c r="D355" s="3" t="s">
        <v>4908</v>
      </c>
      <c r="E355" s="3" t="s">
        <v>13</v>
      </c>
      <c r="F355" s="3" t="s">
        <v>358</v>
      </c>
      <c r="G355" s="3" t="s">
        <v>241</v>
      </c>
      <c r="H355" s="3" t="s">
        <v>4909</v>
      </c>
      <c r="I355" s="3" t="s">
        <v>790</v>
      </c>
      <c r="J355" s="3" t="s">
        <v>2790</v>
      </c>
      <c r="K355" s="66">
        <v>28000.0</v>
      </c>
      <c r="L355" s="62">
        <f>VLOOKUP(G355,'Sale Lots'!$A$2:$N$1446,14)</f>
        <v>75000</v>
      </c>
    </row>
    <row r="356" ht="12.75" customHeight="1">
      <c r="B356" s="58" t="s">
        <v>4175</v>
      </c>
      <c r="C356" s="61">
        <v>203.0</v>
      </c>
      <c r="D356" s="60" t="s">
        <v>4910</v>
      </c>
      <c r="E356" s="3" t="s">
        <v>13</v>
      </c>
      <c r="F356" s="68"/>
      <c r="G356" s="68" t="s">
        <v>241</v>
      </c>
      <c r="H356" s="60"/>
      <c r="I356" s="60" t="s">
        <v>2735</v>
      </c>
      <c r="J356" s="60" t="s">
        <v>4685</v>
      </c>
      <c r="K356" s="73"/>
      <c r="L356" s="62">
        <f>VLOOKUP(G356,'Sale Lots'!$A$2:$N$1446,14)</f>
        <v>75000</v>
      </c>
    </row>
    <row r="357" ht="12.75" customHeight="1">
      <c r="A357" s="21" t="s">
        <v>17</v>
      </c>
      <c r="B357" s="21">
        <v>989.0</v>
      </c>
      <c r="C357" s="20" t="str">
        <f t="shared" ref="C357:C358" si="35">CONCATENATE(D357," x ", G357)</f>
        <v>Soldier's Call (GB) x Suedehead (GB)</v>
      </c>
      <c r="D357" s="18" t="s">
        <v>231</v>
      </c>
      <c r="E357" s="21" t="s">
        <v>11</v>
      </c>
      <c r="F357" s="21" t="s">
        <v>853</v>
      </c>
      <c r="G357" s="21" t="s">
        <v>4911</v>
      </c>
      <c r="H357" s="20"/>
      <c r="I357" s="21" t="s">
        <v>538</v>
      </c>
      <c r="J357" s="21" t="s">
        <v>4445</v>
      </c>
      <c r="K357" s="26"/>
      <c r="L357" s="62">
        <f>VLOOKUP(G357,'Sale Lots'!$A$2:$N$1446,14)</f>
        <v>75000</v>
      </c>
      <c r="N357" s="20"/>
      <c r="O357" s="25"/>
      <c r="P357" s="26"/>
      <c r="Q357" s="26"/>
      <c r="R357" s="20"/>
      <c r="T357" s="20"/>
      <c r="U357" s="20"/>
    </row>
    <row r="358" ht="12.75" customHeight="1">
      <c r="A358" s="21" t="s">
        <v>17</v>
      </c>
      <c r="B358" s="21">
        <v>992.0</v>
      </c>
      <c r="C358" s="20" t="str">
        <f t="shared" si="35"/>
        <v>Kodi Bear (IRE) x Super Vega (IRE)</v>
      </c>
      <c r="D358" s="18" t="s">
        <v>155</v>
      </c>
      <c r="E358" s="21" t="s">
        <v>13</v>
      </c>
      <c r="F358" s="21" t="s">
        <v>717</v>
      </c>
      <c r="G358" s="21" t="s">
        <v>4912</v>
      </c>
      <c r="H358" s="20"/>
      <c r="I358" s="21" t="s">
        <v>2059</v>
      </c>
      <c r="J358" s="21" t="s">
        <v>4201</v>
      </c>
      <c r="K358" s="26"/>
      <c r="L358" s="62">
        <f>VLOOKUP(G358,'Sale Lots'!$A$2:$N$1446,14)</f>
        <v>75000</v>
      </c>
      <c r="N358" s="20"/>
      <c r="O358" s="25"/>
      <c r="P358" s="26"/>
      <c r="Q358" s="26"/>
      <c r="R358" s="20"/>
      <c r="T358" s="20"/>
      <c r="U358" s="20"/>
    </row>
    <row r="359" ht="12.75" customHeight="1">
      <c r="A359" s="3" t="s">
        <v>4171</v>
      </c>
      <c r="B359" s="64">
        <v>2.0</v>
      </c>
      <c r="C359" s="65" t="s">
        <v>4913</v>
      </c>
      <c r="D359" s="3" t="s">
        <v>4914</v>
      </c>
      <c r="E359" s="3" t="s">
        <v>11</v>
      </c>
      <c r="F359" s="3" t="s">
        <v>358</v>
      </c>
      <c r="G359" s="3" t="s">
        <v>245</v>
      </c>
      <c r="H359" s="3" t="s">
        <v>4915</v>
      </c>
      <c r="I359" s="3" t="s">
        <v>2285</v>
      </c>
      <c r="J359" s="3" t="s">
        <v>4152</v>
      </c>
      <c r="K359" s="66">
        <v>14000.0</v>
      </c>
      <c r="L359" s="62">
        <f>VLOOKUP(G359,'Sale Lots'!$A$2:$N$1446,14)</f>
        <v>75000</v>
      </c>
      <c r="O359" s="67"/>
    </row>
    <row r="360" ht="12.75" customHeight="1">
      <c r="B360" s="64">
        <v>1.0</v>
      </c>
      <c r="C360" s="65" t="s">
        <v>4916</v>
      </c>
      <c r="D360" s="3" t="s">
        <v>4917</v>
      </c>
      <c r="E360" s="3" t="s">
        <v>13</v>
      </c>
      <c r="F360" s="3" t="s">
        <v>311</v>
      </c>
      <c r="G360" s="3" t="s">
        <v>245</v>
      </c>
      <c r="H360" s="3" t="s">
        <v>4918</v>
      </c>
      <c r="I360" s="3" t="s">
        <v>496</v>
      </c>
      <c r="J360" s="3" t="s">
        <v>4152</v>
      </c>
      <c r="K360" s="66">
        <v>2500.0</v>
      </c>
      <c r="L360" s="62">
        <f>VLOOKUP(G360,'Sale Lots'!$A$2:$N$1446,14)</f>
        <v>75000</v>
      </c>
      <c r="O360" s="67"/>
    </row>
    <row r="361" ht="12.75" customHeight="1">
      <c r="B361" s="72" t="s">
        <v>4175</v>
      </c>
      <c r="C361" s="59">
        <v>177.0</v>
      </c>
      <c r="D361" s="60" t="s">
        <v>4919</v>
      </c>
      <c r="E361" s="3" t="s">
        <v>11</v>
      </c>
      <c r="F361" s="68"/>
      <c r="G361" s="68" t="s">
        <v>245</v>
      </c>
      <c r="H361" s="60"/>
      <c r="I361" s="60" t="s">
        <v>1878</v>
      </c>
      <c r="J361" s="60" t="s">
        <v>4920</v>
      </c>
      <c r="K361" s="61">
        <v>50000.0</v>
      </c>
      <c r="L361" s="62">
        <f>VLOOKUP(G361,'Sale Lots'!$A$2:$N$1446,14)</f>
        <v>75000</v>
      </c>
      <c r="N361" s="5"/>
      <c r="O361" s="4"/>
    </row>
    <row r="362" ht="12.75" customHeight="1">
      <c r="B362" s="58" t="s">
        <v>4146</v>
      </c>
      <c r="C362" s="59">
        <v>339.0</v>
      </c>
      <c r="D362" s="60" t="s">
        <v>4921</v>
      </c>
      <c r="E362" s="60" t="s">
        <v>11</v>
      </c>
      <c r="G362" s="60" t="s">
        <v>245</v>
      </c>
      <c r="I362" s="60" t="s">
        <v>1675</v>
      </c>
      <c r="J362" s="60" t="s">
        <v>4922</v>
      </c>
      <c r="K362" s="69">
        <v>30000.0</v>
      </c>
      <c r="L362" s="62">
        <f>VLOOKUP(G362,'Sale Lots'!$A$2:$N$1446,14)</f>
        <v>75000</v>
      </c>
      <c r="N362" s="5"/>
      <c r="O362" s="4"/>
    </row>
    <row r="363" ht="12.75" customHeight="1">
      <c r="A363" s="60" t="s">
        <v>4157</v>
      </c>
      <c r="B363" s="64">
        <v>1.0</v>
      </c>
      <c r="C363" s="65" t="s">
        <v>4923</v>
      </c>
      <c r="D363" s="3" t="s">
        <v>4924</v>
      </c>
      <c r="E363" s="3" t="s">
        <v>13</v>
      </c>
      <c r="F363" s="3" t="s">
        <v>311</v>
      </c>
      <c r="G363" s="3" t="s">
        <v>245</v>
      </c>
      <c r="H363" s="3" t="s">
        <v>4925</v>
      </c>
      <c r="I363" s="3" t="s">
        <v>1435</v>
      </c>
      <c r="J363" s="3" t="s">
        <v>2790</v>
      </c>
      <c r="K363" s="66">
        <v>24000.0</v>
      </c>
      <c r="L363" s="62">
        <f>VLOOKUP(G363,'Sale Lots'!$A$2:$N$1446,14)</f>
        <v>75000</v>
      </c>
    </row>
    <row r="364" ht="12.75" customHeight="1">
      <c r="A364" s="60" t="s">
        <v>4157</v>
      </c>
      <c r="B364" s="64">
        <v>1.0</v>
      </c>
      <c r="C364" s="65" t="s">
        <v>4926</v>
      </c>
      <c r="D364" s="3" t="s">
        <v>4927</v>
      </c>
      <c r="E364" s="3" t="s">
        <v>13</v>
      </c>
      <c r="F364" s="3" t="s">
        <v>311</v>
      </c>
      <c r="G364" s="3" t="s">
        <v>245</v>
      </c>
      <c r="H364" s="3" t="s">
        <v>4928</v>
      </c>
      <c r="I364" s="3" t="s">
        <v>545</v>
      </c>
      <c r="J364" s="3" t="s">
        <v>2790</v>
      </c>
      <c r="K364" s="66">
        <v>8500.0</v>
      </c>
      <c r="L364" s="62">
        <f>VLOOKUP(G364,'Sale Lots'!$A$2:$N$1446,14)</f>
        <v>75000</v>
      </c>
    </row>
    <row r="365" ht="12.75" customHeight="1">
      <c r="A365" s="60" t="s">
        <v>4157</v>
      </c>
      <c r="B365" s="64">
        <v>1.0</v>
      </c>
      <c r="C365" s="65" t="s">
        <v>4929</v>
      </c>
      <c r="D365" s="3" t="s">
        <v>4930</v>
      </c>
      <c r="E365" s="3" t="s">
        <v>13</v>
      </c>
      <c r="F365" s="3" t="s">
        <v>311</v>
      </c>
      <c r="G365" s="3" t="s">
        <v>245</v>
      </c>
      <c r="H365" s="3" t="s">
        <v>4931</v>
      </c>
      <c r="I365" s="3" t="s">
        <v>673</v>
      </c>
      <c r="J365" s="3" t="s">
        <v>2790</v>
      </c>
      <c r="K365" s="66">
        <v>8000.0</v>
      </c>
      <c r="L365" s="62">
        <f>VLOOKUP(G365,'Sale Lots'!$A$2:$N$1446,14)</f>
        <v>75000</v>
      </c>
    </row>
    <row r="366" ht="12.75" customHeight="1">
      <c r="A366" s="60" t="s">
        <v>4157</v>
      </c>
      <c r="B366" s="64">
        <v>2.0</v>
      </c>
      <c r="C366" s="65" t="s">
        <v>4932</v>
      </c>
      <c r="D366" s="3" t="s">
        <v>4933</v>
      </c>
      <c r="E366" s="3" t="s">
        <v>13</v>
      </c>
      <c r="F366" s="3" t="s">
        <v>311</v>
      </c>
      <c r="G366" s="3" t="s">
        <v>245</v>
      </c>
      <c r="H366" s="3" t="s">
        <v>4934</v>
      </c>
      <c r="I366" s="3" t="s">
        <v>833</v>
      </c>
      <c r="J366" s="3" t="s">
        <v>2790</v>
      </c>
      <c r="K366" s="66">
        <v>9000.0</v>
      </c>
      <c r="L366" s="62">
        <f>VLOOKUP(G366,'Sale Lots'!$A$2:$N$1446,14)</f>
        <v>75000</v>
      </c>
    </row>
    <row r="367" ht="12.75" customHeight="1">
      <c r="B367" s="70" t="s">
        <v>4143</v>
      </c>
      <c r="C367" s="60">
        <v>632.0</v>
      </c>
      <c r="D367" s="3" t="str">
        <f t="shared" ref="D367:D369" si="36">CONCAT(G367,H367)</f>
        <v>Supremacy (IRE)Supremacy (IRE) x Beylerbey (USA)</v>
      </c>
      <c r="E367" s="60" t="s">
        <v>4187</v>
      </c>
      <c r="F367" s="60" t="s">
        <v>721</v>
      </c>
      <c r="G367" s="60" t="str">
        <f t="shared" ref="G367:G369" si="37">LEFT(H367, FIND(" x ", H367) - 1)</f>
        <v>Supremacy (IRE)</v>
      </c>
      <c r="H367" s="60" t="s">
        <v>4935</v>
      </c>
      <c r="I367" s="60" t="s">
        <v>705</v>
      </c>
      <c r="J367" s="60" t="s">
        <v>4201</v>
      </c>
      <c r="K367" s="3">
        <v>0.0</v>
      </c>
      <c r="L367" s="62">
        <f>VLOOKUP(G367,'Sale Lots'!$A$2:$N$1446,14)</f>
        <v>75000</v>
      </c>
    </row>
    <row r="368" ht="12.75" customHeight="1">
      <c r="B368" s="70" t="s">
        <v>4143</v>
      </c>
      <c r="C368" s="60">
        <v>593.0</v>
      </c>
      <c r="D368" s="3" t="str">
        <f t="shared" si="36"/>
        <v>Supremacy (IRE)Supremacy (IRE) x Amber Spark (IRE)</v>
      </c>
      <c r="E368" s="60" t="s">
        <v>4199</v>
      </c>
      <c r="F368" s="60" t="s">
        <v>697</v>
      </c>
      <c r="G368" s="60" t="str">
        <f t="shared" si="37"/>
        <v>Supremacy (IRE)</v>
      </c>
      <c r="H368" s="60" t="s">
        <v>4936</v>
      </c>
      <c r="I368" s="60" t="s">
        <v>959</v>
      </c>
      <c r="J368" s="60" t="s">
        <v>4345</v>
      </c>
      <c r="K368" s="3">
        <v>0.0</v>
      </c>
      <c r="L368" s="62">
        <f>VLOOKUP(G368,'Sale Lots'!$A$2:$N$1446,14)</f>
        <v>75000</v>
      </c>
    </row>
    <row r="369" ht="12.75" customHeight="1">
      <c r="B369" s="60" t="s">
        <v>4143</v>
      </c>
      <c r="C369" s="60">
        <v>595.0</v>
      </c>
      <c r="D369" s="3" t="str">
        <f t="shared" si="36"/>
        <v>Supremacy (IRE)Supremacy (IRE) x Amurra (GB)</v>
      </c>
      <c r="E369" s="60" t="s">
        <v>4199</v>
      </c>
      <c r="F369" s="60" t="s">
        <v>697</v>
      </c>
      <c r="G369" s="60" t="str">
        <f t="shared" si="37"/>
        <v>Supremacy (IRE)</v>
      </c>
      <c r="H369" s="60" t="s">
        <v>4937</v>
      </c>
      <c r="I369" s="60" t="s">
        <v>1279</v>
      </c>
      <c r="J369" s="60" t="s">
        <v>4258</v>
      </c>
      <c r="K369" s="3">
        <v>0.0</v>
      </c>
      <c r="L369" s="62">
        <f>VLOOKUP(G369,'Sale Lots'!$A$2:$N$1446,14)</f>
        <v>75000</v>
      </c>
    </row>
    <row r="370" ht="12.75" customHeight="1">
      <c r="A370" s="21" t="s">
        <v>17</v>
      </c>
      <c r="B370" s="21">
        <v>994.0</v>
      </c>
      <c r="C370" s="20" t="str">
        <f t="shared" ref="C370:C371" si="38">CONCATENATE(D370," x ", G370)</f>
        <v>Teofilo (IRE) x Sway Me Now (USA)</v>
      </c>
      <c r="D370" s="18" t="s">
        <v>251</v>
      </c>
      <c r="E370" s="21" t="s">
        <v>13</v>
      </c>
      <c r="F370" s="21" t="s">
        <v>853</v>
      </c>
      <c r="G370" s="21" t="s">
        <v>4938</v>
      </c>
      <c r="H370" s="20"/>
      <c r="I370" s="21" t="s">
        <v>799</v>
      </c>
      <c r="J370" s="21" t="s">
        <v>4201</v>
      </c>
      <c r="K370" s="26"/>
      <c r="L370" s="62">
        <f>VLOOKUP(G370,'Sale Lots'!$A$2:$N$1446,14)</f>
        <v>75000</v>
      </c>
      <c r="N370" s="20"/>
      <c r="O370" s="25"/>
      <c r="P370" s="26"/>
      <c r="Q370" s="26"/>
      <c r="R370" s="20"/>
      <c r="T370" s="20"/>
      <c r="U370" s="20"/>
    </row>
    <row r="371" ht="12.75" customHeight="1">
      <c r="A371" s="21" t="s">
        <v>17</v>
      </c>
      <c r="B371" s="21">
        <v>995.0</v>
      </c>
      <c r="C371" s="20" t="str">
        <f t="shared" si="38"/>
        <v>Nando Parrado (GB) x Sweet Forgetme Not (IRE)</v>
      </c>
      <c r="D371" s="18" t="s">
        <v>179</v>
      </c>
      <c r="E371" s="21" t="s">
        <v>11</v>
      </c>
      <c r="F371" s="21" t="s">
        <v>717</v>
      </c>
      <c r="G371" s="21" t="s">
        <v>4939</v>
      </c>
      <c r="H371" s="20"/>
      <c r="I371" s="21" t="s">
        <v>877</v>
      </c>
      <c r="J371" s="21" t="s">
        <v>4213</v>
      </c>
      <c r="K371" s="26"/>
      <c r="L371" s="62">
        <f>VLOOKUP(G371,'Sale Lots'!$A$2:$N$1446,14)</f>
        <v>75000</v>
      </c>
      <c r="N371" s="20"/>
      <c r="O371" s="25"/>
      <c r="P371" s="26"/>
      <c r="Q371" s="26"/>
      <c r="R371" s="20"/>
      <c r="T371" s="20"/>
      <c r="U371" s="20"/>
    </row>
    <row r="372" ht="12.75" customHeight="1">
      <c r="A372" s="3" t="s">
        <v>4171</v>
      </c>
      <c r="B372" s="64">
        <v>2.0</v>
      </c>
      <c r="C372" s="65" t="s">
        <v>4940</v>
      </c>
      <c r="D372" s="3" t="s">
        <v>4941</v>
      </c>
      <c r="E372" s="3" t="s">
        <v>13</v>
      </c>
      <c r="F372" s="3" t="s">
        <v>311</v>
      </c>
      <c r="G372" s="3" t="s">
        <v>249</v>
      </c>
      <c r="H372" s="3" t="s">
        <v>4942</v>
      </c>
      <c r="I372" s="3" t="s">
        <v>1023</v>
      </c>
      <c r="J372" s="3" t="s">
        <v>4152</v>
      </c>
      <c r="K372" s="66">
        <v>30000.0</v>
      </c>
      <c r="L372" s="62">
        <f>VLOOKUP(G372,'Sale Lots'!$A$2:$N$1446,14)</f>
        <v>75000</v>
      </c>
      <c r="O372" s="67"/>
    </row>
    <row r="373" ht="12.75" customHeight="1">
      <c r="B373" s="58" t="s">
        <v>4175</v>
      </c>
      <c r="C373" s="59">
        <v>20.0</v>
      </c>
      <c r="D373" s="60" t="s">
        <v>4943</v>
      </c>
      <c r="E373" s="3" t="s">
        <v>11</v>
      </c>
      <c r="F373" s="68"/>
      <c r="G373" s="68" t="s">
        <v>249</v>
      </c>
      <c r="H373" s="60"/>
      <c r="I373" s="60" t="s">
        <v>2735</v>
      </c>
      <c r="J373" s="60" t="s">
        <v>4423</v>
      </c>
      <c r="K373" s="73"/>
      <c r="L373" s="62">
        <f>VLOOKUP(G373,'Sale Lots'!$A$2:$N$1446,14)</f>
        <v>75000</v>
      </c>
    </row>
    <row r="374" ht="12.75" customHeight="1">
      <c r="B374" s="70" t="s">
        <v>4143</v>
      </c>
      <c r="C374" s="60">
        <v>588.0</v>
      </c>
      <c r="D374" s="3" t="str">
        <f t="shared" ref="D374:D375" si="39">CONCAT(G374,H374)</f>
        <v>Ten Sovereigns (IRE)Ten Sovereigns (IRE) x Alumni Award (GB)</v>
      </c>
      <c r="E374" s="60" t="s">
        <v>4187</v>
      </c>
      <c r="F374" s="60" t="s">
        <v>721</v>
      </c>
      <c r="G374" s="60" t="str">
        <f>LEFT(H374, FIND(" x ", H374) - 1)</f>
        <v>Ten Sovereigns (IRE)</v>
      </c>
      <c r="H374" s="60" t="s">
        <v>4944</v>
      </c>
      <c r="I374" s="60" t="s">
        <v>1023</v>
      </c>
      <c r="J374" s="60" t="s">
        <v>4345</v>
      </c>
      <c r="K374" s="3">
        <v>0.0</v>
      </c>
      <c r="L374" s="62">
        <f>VLOOKUP(G374,'Sale Lots'!$A$2:$N$1446,14)</f>
        <v>75000</v>
      </c>
    </row>
    <row r="375" ht="12.75" customHeight="1">
      <c r="B375" s="60" t="s">
        <v>4143</v>
      </c>
      <c r="C375" s="60">
        <v>539.0</v>
      </c>
      <c r="D375" s="3" t="str">
        <f t="shared" si="39"/>
        <v>Ten Sovereigns (IRE)Turning Top (IRE)</v>
      </c>
      <c r="E375" s="60" t="s">
        <v>4199</v>
      </c>
      <c r="F375" s="60" t="s">
        <v>697</v>
      </c>
      <c r="G375" s="60" t="s">
        <v>249</v>
      </c>
      <c r="H375" s="60" t="s">
        <v>4945</v>
      </c>
      <c r="I375" s="60" t="s">
        <v>1342</v>
      </c>
      <c r="J375" s="60" t="s">
        <v>4227</v>
      </c>
      <c r="K375" s="3">
        <v>1.4E7</v>
      </c>
      <c r="L375" s="62">
        <f>VLOOKUP(G375,'Sale Lots'!$A$2:$N$1446,14)</f>
        <v>75000</v>
      </c>
    </row>
    <row r="376" ht="12.75" customHeight="1">
      <c r="B376" s="72" t="s">
        <v>4175</v>
      </c>
      <c r="C376" s="59">
        <v>39.0</v>
      </c>
      <c r="D376" s="60" t="s">
        <v>4946</v>
      </c>
      <c r="E376" s="3" t="s">
        <v>11</v>
      </c>
      <c r="F376" s="68"/>
      <c r="G376" s="68" t="s">
        <v>251</v>
      </c>
      <c r="H376" s="60"/>
      <c r="I376" s="60" t="s">
        <v>799</v>
      </c>
      <c r="J376" s="60" t="s">
        <v>4947</v>
      </c>
      <c r="K376" s="61">
        <v>30000.0</v>
      </c>
      <c r="L376" s="62">
        <f>VLOOKUP(G376,'Sale Lots'!$A$2:$N$1446,14)</f>
        <v>75000</v>
      </c>
    </row>
    <row r="377" ht="12.75" customHeight="1">
      <c r="B377" s="60" t="s">
        <v>4143</v>
      </c>
      <c r="C377" s="60">
        <v>679.0</v>
      </c>
      <c r="D377" s="3" t="s">
        <v>4948</v>
      </c>
      <c r="E377" s="60" t="s">
        <v>11</v>
      </c>
      <c r="F377" s="60" t="s">
        <v>311</v>
      </c>
      <c r="G377" s="60" t="s">
        <v>251</v>
      </c>
      <c r="H377" s="60" t="s">
        <v>4949</v>
      </c>
      <c r="I377" s="63" t="s">
        <v>799</v>
      </c>
      <c r="J377" s="60" t="s">
        <v>4152</v>
      </c>
      <c r="K377" s="60">
        <v>12000.0</v>
      </c>
      <c r="L377" s="62">
        <f>VLOOKUP(G377,'Sale Lots'!$A$2:$N$1446,14)</f>
        <v>75000</v>
      </c>
    </row>
    <row r="378" ht="12.75" customHeight="1">
      <c r="A378" s="3" t="s">
        <v>4171</v>
      </c>
      <c r="B378" s="64">
        <v>1.0</v>
      </c>
      <c r="C378" s="65" t="s">
        <v>4950</v>
      </c>
      <c r="D378" s="3" t="s">
        <v>4951</v>
      </c>
      <c r="E378" s="3" t="s">
        <v>11</v>
      </c>
      <c r="F378" s="3" t="s">
        <v>358</v>
      </c>
      <c r="G378" s="3" t="s">
        <v>253</v>
      </c>
      <c r="H378" s="3" t="s">
        <v>4952</v>
      </c>
      <c r="I378" s="3" t="s">
        <v>1722</v>
      </c>
      <c r="J378" s="3" t="s">
        <v>4152</v>
      </c>
      <c r="K378" s="66">
        <v>7000.0</v>
      </c>
      <c r="L378" s="62">
        <f>VLOOKUP(G378,'Sale Lots'!$A$2:$N$1446,14)</f>
        <v>75000</v>
      </c>
      <c r="O378" s="67"/>
    </row>
    <row r="379" ht="12.75" customHeight="1">
      <c r="A379" s="60" t="s">
        <v>4157</v>
      </c>
      <c r="B379" s="64">
        <v>1.0</v>
      </c>
      <c r="C379" s="65" t="s">
        <v>4953</v>
      </c>
      <c r="D379" s="3" t="s">
        <v>4954</v>
      </c>
      <c r="E379" s="3" t="s">
        <v>11</v>
      </c>
      <c r="F379" s="3" t="s">
        <v>358</v>
      </c>
      <c r="G379" s="3" t="s">
        <v>255</v>
      </c>
      <c r="H379" s="3" t="s">
        <v>4955</v>
      </c>
      <c r="I379" s="3" t="s">
        <v>441</v>
      </c>
      <c r="J379" s="3" t="s">
        <v>2790</v>
      </c>
      <c r="K379" s="66"/>
      <c r="L379" s="62">
        <f>VLOOKUP(G379,'Sale Lots'!$A$2:$N$1446,14)</f>
        <v>75000</v>
      </c>
    </row>
    <row r="380" ht="12.75" customHeight="1">
      <c r="B380" s="64">
        <v>1.0</v>
      </c>
      <c r="C380" s="65" t="s">
        <v>4956</v>
      </c>
      <c r="D380" s="3" t="s">
        <v>4957</v>
      </c>
      <c r="E380" s="3" t="s">
        <v>11</v>
      </c>
      <c r="F380" s="3" t="s">
        <v>311</v>
      </c>
      <c r="G380" s="3" t="s">
        <v>257</v>
      </c>
      <c r="H380" s="3" t="s">
        <v>4958</v>
      </c>
      <c r="I380" s="3" t="s">
        <v>865</v>
      </c>
      <c r="J380" s="3" t="s">
        <v>4152</v>
      </c>
      <c r="K380" s="66">
        <v>3000.0</v>
      </c>
      <c r="L380" s="62">
        <f>VLOOKUP(G380,'Sale Lots'!$A$2:$N$1446,14)</f>
        <v>75000</v>
      </c>
      <c r="O380" s="67"/>
    </row>
    <row r="381" ht="12.75" customHeight="1">
      <c r="A381" s="3" t="s">
        <v>4171</v>
      </c>
      <c r="B381" s="64">
        <v>1.0</v>
      </c>
      <c r="C381" s="65" t="s">
        <v>4959</v>
      </c>
      <c r="D381" s="3" t="s">
        <v>4960</v>
      </c>
      <c r="E381" s="3" t="s">
        <v>13</v>
      </c>
      <c r="F381" s="3" t="s">
        <v>311</v>
      </c>
      <c r="G381" s="3" t="s">
        <v>257</v>
      </c>
      <c r="H381" s="3" t="s">
        <v>4961</v>
      </c>
      <c r="I381" s="3" t="s">
        <v>937</v>
      </c>
      <c r="J381" s="3" t="s">
        <v>4152</v>
      </c>
      <c r="K381" s="66">
        <v>6000.0</v>
      </c>
      <c r="L381" s="62">
        <f>VLOOKUP(G381,'Sale Lots'!$A$2:$N$1446,14)</f>
        <v>75000</v>
      </c>
      <c r="O381" s="67"/>
    </row>
    <row r="382" ht="12.75" customHeight="1">
      <c r="B382" s="64">
        <v>1.0</v>
      </c>
      <c r="C382" s="65" t="s">
        <v>4962</v>
      </c>
      <c r="D382" s="3" t="s">
        <v>4963</v>
      </c>
      <c r="E382" s="3" t="s">
        <v>13</v>
      </c>
      <c r="F382" s="3" t="s">
        <v>311</v>
      </c>
      <c r="G382" s="3" t="s">
        <v>265</v>
      </c>
      <c r="H382" s="3" t="s">
        <v>4964</v>
      </c>
      <c r="I382" s="3" t="s">
        <v>460</v>
      </c>
      <c r="J382" s="3" t="s">
        <v>4152</v>
      </c>
      <c r="K382" s="66">
        <v>21000.0</v>
      </c>
      <c r="L382" s="62">
        <f>VLOOKUP(G382,'Sale Lots'!$A$2:$N$1446,14)</f>
        <v>75000</v>
      </c>
      <c r="O382" s="67"/>
    </row>
    <row r="383" ht="12.75" customHeight="1">
      <c r="B383" s="70" t="s">
        <v>4143</v>
      </c>
      <c r="C383" s="60">
        <v>617.0</v>
      </c>
      <c r="D383" s="3" t="str">
        <f t="shared" ref="D383:D385" si="40">CONCAT(G383,H383)</f>
        <v>U S Navy Flag (USA)U S Navy Flag (USA) x Awesome Kitty (IRE)</v>
      </c>
      <c r="E383" s="60" t="s">
        <v>4187</v>
      </c>
      <c r="F383" s="60" t="s">
        <v>721</v>
      </c>
      <c r="G383" s="60" t="str">
        <f>LEFT(H383, FIND(" x ", H383) - 1)</f>
        <v>U S Navy Flag (USA)</v>
      </c>
      <c r="H383" s="60" t="s">
        <v>4965</v>
      </c>
      <c r="I383" s="60" t="s">
        <v>2735</v>
      </c>
      <c r="J383" s="60" t="s">
        <v>4445</v>
      </c>
      <c r="K383" s="3">
        <v>0.0</v>
      </c>
      <c r="L383" s="62">
        <f>VLOOKUP(G383,'Sale Lots'!$A$2:$N$1446,14)</f>
        <v>75000</v>
      </c>
    </row>
    <row r="384" ht="12.75" customHeight="1">
      <c r="B384" s="60" t="s">
        <v>4143</v>
      </c>
      <c r="C384" s="60">
        <v>648.0</v>
      </c>
      <c r="D384" s="3" t="str">
        <f t="shared" si="40"/>
        <v>U S Navy Flag (USA)Bright Birdie (IRE)</v>
      </c>
      <c r="E384" s="60" t="s">
        <v>13</v>
      </c>
      <c r="F384" s="60" t="s">
        <v>311</v>
      </c>
      <c r="G384" s="60" t="s">
        <v>265</v>
      </c>
      <c r="H384" s="60" t="s">
        <v>4966</v>
      </c>
      <c r="I384" s="60" t="s">
        <v>2354</v>
      </c>
      <c r="J384" s="60" t="s">
        <v>4967</v>
      </c>
      <c r="K384" s="71"/>
      <c r="L384" s="62">
        <f>VLOOKUP(G384,'Sale Lots'!$A$2:$N$1446,14)</f>
        <v>75000</v>
      </c>
    </row>
    <row r="385" ht="12.75" customHeight="1">
      <c r="B385" s="60" t="s">
        <v>4143</v>
      </c>
      <c r="C385" s="60">
        <v>631.0</v>
      </c>
      <c r="D385" s="3" t="str">
        <f t="shared" si="40"/>
        <v>Ubettabelieveit (IRE)Ubettabelieveit (IRE) x Betty Brook (IRE)</v>
      </c>
      <c r="E385" s="60" t="s">
        <v>4187</v>
      </c>
      <c r="F385" s="60" t="s">
        <v>721</v>
      </c>
      <c r="G385" s="60" t="str">
        <f>LEFT(H385, FIND(" x ", H385) - 1)</f>
        <v>Ubettabelieveit (IRE)</v>
      </c>
      <c r="H385" s="60" t="s">
        <v>4968</v>
      </c>
      <c r="I385" s="60" t="s">
        <v>865</v>
      </c>
      <c r="J385" s="60" t="s">
        <v>4258</v>
      </c>
      <c r="K385" s="3">
        <v>0.0</v>
      </c>
      <c r="L385" s="62">
        <f>VLOOKUP(G385,'Sale Lots'!$A$2:$N$1446,14)</f>
        <v>75000</v>
      </c>
    </row>
    <row r="386" ht="12.75" customHeight="1">
      <c r="A386" s="3" t="s">
        <v>4171</v>
      </c>
      <c r="B386" s="64">
        <v>2.0</v>
      </c>
      <c r="C386" s="65" t="s">
        <v>4969</v>
      </c>
      <c r="D386" s="3" t="s">
        <v>4970</v>
      </c>
      <c r="E386" s="3" t="s">
        <v>11</v>
      </c>
      <c r="F386" s="3" t="s">
        <v>358</v>
      </c>
      <c r="G386" s="3" t="s">
        <v>269</v>
      </c>
      <c r="H386" s="3" t="s">
        <v>4971</v>
      </c>
      <c r="I386" s="3" t="s">
        <v>2881</v>
      </c>
      <c r="J386" s="3" t="s">
        <v>4152</v>
      </c>
      <c r="K386" s="66">
        <v>11000.0</v>
      </c>
      <c r="L386" s="62">
        <f>VLOOKUP(G386,'Sale Lots'!$A$2:$N$1446,14)</f>
        <v>75000</v>
      </c>
      <c r="O386" s="67"/>
    </row>
    <row r="387" ht="12.75" customHeight="1">
      <c r="B387" s="64">
        <v>1.0</v>
      </c>
      <c r="C387" s="65" t="s">
        <v>4972</v>
      </c>
      <c r="D387" s="3" t="s">
        <v>4973</v>
      </c>
      <c r="E387" s="3" t="s">
        <v>11</v>
      </c>
      <c r="F387" s="3" t="s">
        <v>358</v>
      </c>
      <c r="G387" s="3" t="s">
        <v>269</v>
      </c>
      <c r="H387" s="3" t="s">
        <v>4974</v>
      </c>
      <c r="I387" s="3" t="s">
        <v>4975</v>
      </c>
      <c r="J387" s="3" t="s">
        <v>4152</v>
      </c>
      <c r="K387" s="66">
        <v>7500.0</v>
      </c>
      <c r="L387" s="62">
        <f>VLOOKUP(G387,'Sale Lots'!$A$2:$N$1446,14)</f>
        <v>75000</v>
      </c>
      <c r="O387" s="67"/>
    </row>
    <row r="388" ht="12.75" customHeight="1">
      <c r="B388" s="58" t="s">
        <v>4175</v>
      </c>
      <c r="C388" s="59">
        <v>3.0</v>
      </c>
      <c r="D388" s="60" t="s">
        <v>4976</v>
      </c>
      <c r="E388" s="3" t="s">
        <v>11</v>
      </c>
      <c r="F388" s="68"/>
      <c r="G388" s="68" t="s">
        <v>4977</v>
      </c>
      <c r="H388" s="60"/>
      <c r="I388" s="60" t="s">
        <v>757</v>
      </c>
      <c r="J388" s="60" t="s">
        <v>4978</v>
      </c>
      <c r="K388" s="61">
        <v>50000.0</v>
      </c>
      <c r="L388" s="62">
        <f>VLOOKUP(G388,'Sale Lots'!$A$2:$N$1446,14)</f>
        <v>75000</v>
      </c>
      <c r="N388" s="5"/>
      <c r="O388" s="4"/>
    </row>
    <row r="389" ht="12.75" customHeight="1">
      <c r="B389" s="58" t="s">
        <v>4146</v>
      </c>
      <c r="C389" s="59">
        <v>438.0</v>
      </c>
      <c r="D389" s="60" t="s">
        <v>4979</v>
      </c>
      <c r="E389" s="3" t="s">
        <v>13</v>
      </c>
      <c r="G389" s="60" t="s">
        <v>4980</v>
      </c>
      <c r="I389" s="60" t="s">
        <v>407</v>
      </c>
      <c r="J389" s="60" t="s">
        <v>4316</v>
      </c>
      <c r="K389" s="61">
        <v>100000.0</v>
      </c>
      <c r="L389" s="62">
        <f>VLOOKUP(G389,'Sale Lots'!$A$2:$N$1446,14)</f>
        <v>75000</v>
      </c>
      <c r="N389" s="5"/>
      <c r="O389" s="4"/>
    </row>
    <row r="390" ht="12.75" customHeight="1">
      <c r="B390" s="21">
        <v>909.0</v>
      </c>
      <c r="C390" s="20" t="str">
        <f>CONCATENATE(E390," x ", F390)</f>
        <v>Dark Angel (IRE) x Padma (GB)</v>
      </c>
      <c r="D390" s="21" t="s">
        <v>11</v>
      </c>
      <c r="E390" s="18" t="s">
        <v>75</v>
      </c>
      <c r="F390" s="21" t="s">
        <v>4981</v>
      </c>
      <c r="G390" s="21" t="s">
        <v>959</v>
      </c>
      <c r="H390" s="21" t="s">
        <v>4445</v>
      </c>
      <c r="J390" s="21" t="s">
        <v>4445</v>
      </c>
      <c r="L390" s="62">
        <f>VLOOKUP(G390,'Sale Lots'!$A$2:$N$1446,14)</f>
        <v>75000</v>
      </c>
      <c r="M390" s="24"/>
      <c r="N390" s="20"/>
      <c r="O390" s="20"/>
      <c r="P390" s="25"/>
      <c r="Q390" s="26"/>
      <c r="R390" s="26"/>
      <c r="S390" s="20"/>
      <c r="T390" s="20"/>
      <c r="U390" s="20"/>
      <c r="V390" s="20"/>
      <c r="W390" s="20"/>
    </row>
    <row r="391" ht="12.75" customHeight="1">
      <c r="B391" s="60" t="s">
        <v>4143</v>
      </c>
      <c r="C391" s="60">
        <v>693.0</v>
      </c>
      <c r="D391" s="3" t="s">
        <v>4982</v>
      </c>
      <c r="E391" s="60" t="s">
        <v>13</v>
      </c>
      <c r="F391" s="60" t="s">
        <v>358</v>
      </c>
      <c r="G391" s="60" t="s">
        <v>277</v>
      </c>
      <c r="H391" s="60" t="s">
        <v>4983</v>
      </c>
      <c r="I391" s="63" t="s">
        <v>2694</v>
      </c>
      <c r="J391" s="60" t="s">
        <v>4152</v>
      </c>
      <c r="K391" s="60">
        <v>8000.0</v>
      </c>
      <c r="L391" s="62">
        <f>VLOOKUP(G391,'Sale Lots'!$A$2:$N$1446,14)</f>
        <v>75000</v>
      </c>
    </row>
    <row r="392" ht="12.75" customHeight="1">
      <c r="A392" s="60" t="s">
        <v>4157</v>
      </c>
      <c r="B392" s="64">
        <v>2.0</v>
      </c>
      <c r="C392" s="65" t="s">
        <v>4984</v>
      </c>
      <c r="D392" s="3" t="s">
        <v>4985</v>
      </c>
      <c r="E392" s="3" t="s">
        <v>13</v>
      </c>
      <c r="F392" s="3" t="s">
        <v>311</v>
      </c>
      <c r="G392" s="3" t="s">
        <v>4986</v>
      </c>
      <c r="H392" s="3" t="s">
        <v>4987</v>
      </c>
      <c r="I392" s="3" t="s">
        <v>1185</v>
      </c>
      <c r="J392" s="3" t="s">
        <v>2790</v>
      </c>
      <c r="K392" s="66"/>
      <c r="L392" s="62">
        <f>VLOOKUP(G392,'Sale Lots'!$A$2:$N$1446,14)</f>
        <v>75000</v>
      </c>
    </row>
    <row r="393" ht="12.75" customHeight="1">
      <c r="B393" s="60" t="s">
        <v>4143</v>
      </c>
      <c r="C393" s="60">
        <v>580.0</v>
      </c>
      <c r="D393" s="3" t="str">
        <f>CONCAT(G393,H393)</f>
        <v>Wooded (IRE)Wooded (IRE) x Alanannda (IRE)</v>
      </c>
      <c r="E393" s="60" t="s">
        <v>4187</v>
      </c>
      <c r="F393" s="60" t="s">
        <v>721</v>
      </c>
      <c r="G393" s="60" t="str">
        <f>LEFT(H393, FIND(" x ", H393) - 1)</f>
        <v>Wooded (IRE)</v>
      </c>
      <c r="H393" s="60" t="s">
        <v>4988</v>
      </c>
      <c r="I393" s="60" t="s">
        <v>348</v>
      </c>
      <c r="J393" s="60" t="s">
        <v>4989</v>
      </c>
      <c r="K393" s="3">
        <v>0.0</v>
      </c>
      <c r="L393" s="62">
        <f>VLOOKUP(G393,'Sale Lots'!$A$2:$N$1446,14)</f>
        <v>75000</v>
      </c>
    </row>
    <row r="394" ht="12.75" customHeight="1">
      <c r="B394" s="58" t="s">
        <v>4175</v>
      </c>
      <c r="C394" s="59">
        <v>229.0</v>
      </c>
      <c r="D394" s="60" t="s">
        <v>4990</v>
      </c>
      <c r="E394" s="3" t="s">
        <v>13</v>
      </c>
      <c r="F394" s="68"/>
      <c r="G394" s="68" t="s">
        <v>285</v>
      </c>
      <c r="H394" s="60"/>
      <c r="I394" s="60" t="s">
        <v>705</v>
      </c>
      <c r="J394" s="60" t="s">
        <v>4179</v>
      </c>
      <c r="K394" s="59">
        <v>40000.0</v>
      </c>
      <c r="L394" s="62">
        <f>VLOOKUP(G394,'Sale Lots'!$A$2:$N$1446,14)</f>
        <v>350000</v>
      </c>
      <c r="O394" s="4"/>
    </row>
    <row r="395" ht="12.75" customHeight="1">
      <c r="B395" s="58" t="s">
        <v>4146</v>
      </c>
      <c r="C395" s="59">
        <v>453.0</v>
      </c>
      <c r="D395" s="60" t="s">
        <v>4991</v>
      </c>
      <c r="E395" s="3" t="s">
        <v>13</v>
      </c>
      <c r="G395" s="60" t="s">
        <v>285</v>
      </c>
      <c r="I395" s="60" t="s">
        <v>1254</v>
      </c>
      <c r="J395" s="60" t="s">
        <v>4992</v>
      </c>
      <c r="K395" s="69">
        <v>50000.0</v>
      </c>
      <c r="L395" s="62">
        <f>VLOOKUP(G395,'Sale Lots'!$A$2:$N$1446,14)</f>
        <v>350000</v>
      </c>
    </row>
    <row r="396" ht="12.75" customHeight="1">
      <c r="B396" s="72" t="s">
        <v>4175</v>
      </c>
      <c r="C396" s="59">
        <v>87.0</v>
      </c>
      <c r="D396" s="60" t="s">
        <v>4993</v>
      </c>
      <c r="E396" s="3" t="s">
        <v>13</v>
      </c>
      <c r="F396" s="68"/>
      <c r="G396" s="68" t="s">
        <v>285</v>
      </c>
      <c r="H396" s="60"/>
      <c r="I396" s="60" t="s">
        <v>1342</v>
      </c>
      <c r="J396" s="60" t="s">
        <v>4994</v>
      </c>
      <c r="K396" s="73"/>
      <c r="L396" s="62">
        <f>VLOOKUP(G396,'Sale Lots'!$A$2:$N$1446,14)</f>
        <v>350000</v>
      </c>
    </row>
    <row r="397" ht="12.75" customHeight="1">
      <c r="B397" s="58" t="s">
        <v>4175</v>
      </c>
      <c r="C397" s="59" t="s">
        <v>4995</v>
      </c>
      <c r="D397" s="60" t="s">
        <v>4996</v>
      </c>
      <c r="E397" s="3" t="s">
        <v>11</v>
      </c>
      <c r="F397" s="68"/>
      <c r="G397" s="68" t="s">
        <v>4997</v>
      </c>
      <c r="H397" s="60"/>
      <c r="I397" s="60" t="s">
        <v>1254</v>
      </c>
      <c r="J397" s="60" t="s">
        <v>4998</v>
      </c>
      <c r="K397" s="61"/>
      <c r="L397" s="62">
        <f>VLOOKUP(G397,'Sale Lots'!$A$2:$N$1446,14)</f>
        <v>350000</v>
      </c>
    </row>
    <row r="398" ht="12.75" customHeight="1">
      <c r="B398" s="70" t="s">
        <v>4143</v>
      </c>
      <c r="C398" s="60">
        <v>571.0</v>
      </c>
      <c r="D398" s="3" t="str">
        <f>CONCAT(G398,H398)</f>
        <v>Zorka (FR)Zorra Chope (FR)</v>
      </c>
      <c r="E398" s="60" t="s">
        <v>4199</v>
      </c>
      <c r="F398" s="60" t="s">
        <v>697</v>
      </c>
      <c r="G398" s="60" t="s">
        <v>4999</v>
      </c>
      <c r="H398" s="60" t="s">
        <v>5000</v>
      </c>
      <c r="I398" s="60" t="s">
        <v>1039</v>
      </c>
      <c r="J398" s="60" t="s">
        <v>4152</v>
      </c>
      <c r="K398" s="3">
        <v>2.3E7</v>
      </c>
      <c r="L398" s="62">
        <f>VLOOKUP(G398,'Sale Lots'!$A$2:$N$1446,14)</f>
        <v>350000</v>
      </c>
    </row>
    <row r="399" ht="12.75" customHeight="1">
      <c r="B399" s="72" t="s">
        <v>4175</v>
      </c>
      <c r="C399" s="59">
        <v>223.0</v>
      </c>
      <c r="D399" s="60" t="s">
        <v>5001</v>
      </c>
      <c r="E399" s="3" t="s">
        <v>11</v>
      </c>
      <c r="F399" s="68"/>
      <c r="G399" s="68" t="s">
        <v>293</v>
      </c>
      <c r="H399" s="60"/>
      <c r="I399" s="60" t="s">
        <v>1878</v>
      </c>
      <c r="J399" s="60" t="s">
        <v>5002</v>
      </c>
      <c r="K399" s="59">
        <v>45000.0</v>
      </c>
      <c r="L399" s="62">
        <f>VLOOKUP(G399,'Sale Lots'!$A$2:$N$1446,14)</f>
        <v>350000</v>
      </c>
      <c r="O399" s="4"/>
    </row>
    <row r="400" ht="12.75" customHeight="1">
      <c r="B400" s="21" t="s">
        <v>17</v>
      </c>
      <c r="C400" s="21">
        <v>916.0</v>
      </c>
      <c r="D400" s="20" t="str">
        <f>CONCATENATE(G400," x ", H400)</f>
        <v>St Mark's Basilica (FR) x Perplexity (IRE)</v>
      </c>
      <c r="E400" s="60" t="s">
        <v>11</v>
      </c>
      <c r="F400" s="21" t="s">
        <v>11</v>
      </c>
      <c r="G400" s="18" t="s">
        <v>237</v>
      </c>
      <c r="H400" s="21" t="s">
        <v>4704</v>
      </c>
      <c r="I400" s="21" t="s">
        <v>705</v>
      </c>
      <c r="J400" s="21" t="s">
        <v>4179</v>
      </c>
      <c r="L400" s="24">
        <v>50000.0</v>
      </c>
      <c r="M400" s="24"/>
      <c r="N400" s="20"/>
      <c r="P400" s="25"/>
      <c r="Q400" s="26"/>
      <c r="R400" s="26"/>
      <c r="S400" s="20"/>
      <c r="T400" s="20"/>
      <c r="U400" s="20"/>
      <c r="V400" s="20"/>
      <c r="W400" s="20"/>
    </row>
    <row r="401">
      <c r="B401" s="70" t="s">
        <v>17</v>
      </c>
      <c r="C401" s="60">
        <v>779.0</v>
      </c>
      <c r="D401" s="3" t="s">
        <v>5003</v>
      </c>
      <c r="E401" s="60" t="s">
        <v>13</v>
      </c>
      <c r="F401" s="60" t="s">
        <v>769</v>
      </c>
      <c r="G401" s="60" t="s">
        <v>119</v>
      </c>
      <c r="J401" s="63" t="s">
        <v>1193</v>
      </c>
      <c r="K401" s="60" t="s">
        <v>4379</v>
      </c>
      <c r="Q401" s="57"/>
    </row>
    <row r="402" ht="12.75" customHeight="1">
      <c r="B402" s="60" t="s">
        <v>17</v>
      </c>
      <c r="C402" s="21">
        <v>831.0</v>
      </c>
      <c r="D402" s="3" t="s">
        <v>5004</v>
      </c>
      <c r="E402" s="60" t="s">
        <v>11</v>
      </c>
      <c r="F402" s="60" t="s">
        <v>717</v>
      </c>
      <c r="G402" s="60" t="s">
        <v>5005</v>
      </c>
      <c r="J402" s="60" t="s">
        <v>1668</v>
      </c>
      <c r="K402" s="60" t="s">
        <v>4230</v>
      </c>
      <c r="M402" s="24"/>
      <c r="N402" s="20"/>
      <c r="O402" s="20"/>
      <c r="P402" s="25"/>
      <c r="Q402" s="26"/>
      <c r="R402" s="26"/>
      <c r="S402" s="20"/>
      <c r="T402" s="20"/>
      <c r="U402" s="20"/>
      <c r="V402" s="20"/>
      <c r="W402" s="20"/>
    </row>
    <row r="403" ht="12.75" customHeight="1">
      <c r="B403" s="18" t="s">
        <v>17</v>
      </c>
      <c r="C403" s="21">
        <v>787.0</v>
      </c>
      <c r="D403" s="20" t="s">
        <v>5006</v>
      </c>
      <c r="E403" s="21" t="s">
        <v>11</v>
      </c>
      <c r="F403" s="21" t="s">
        <v>717</v>
      </c>
      <c r="G403" s="60" t="s">
        <v>139</v>
      </c>
      <c r="H403" s="20"/>
      <c r="I403" s="20"/>
      <c r="J403" s="21" t="s">
        <v>959</v>
      </c>
      <c r="K403" s="21" t="s">
        <v>4445</v>
      </c>
      <c r="L403" s="37"/>
      <c r="M403" s="20"/>
      <c r="N403" s="20"/>
      <c r="O403" s="24"/>
      <c r="P403" s="25"/>
      <c r="Q403" s="26"/>
      <c r="R403" s="26"/>
      <c r="S403" s="20"/>
      <c r="T403" s="20"/>
      <c r="U403" s="20"/>
      <c r="V403" s="20"/>
      <c r="W403" s="20"/>
    </row>
    <row r="404" ht="12.75" customHeight="1">
      <c r="A404" s="18" t="s">
        <v>149</v>
      </c>
      <c r="B404" s="21" t="s">
        <v>17</v>
      </c>
      <c r="C404" s="21">
        <v>959.0</v>
      </c>
      <c r="D404" s="20" t="str">
        <f t="shared" ref="D404:D406" si="41">CONCATENATE(A404," x ", G404)</f>
        <v>Kessaar (IRE) x Kessaar (IRE)</v>
      </c>
      <c r="E404" s="21" t="s">
        <v>11</v>
      </c>
      <c r="F404" s="21" t="s">
        <v>717</v>
      </c>
      <c r="G404" s="18" t="s">
        <v>149</v>
      </c>
      <c r="H404" s="20"/>
      <c r="I404" s="20"/>
      <c r="J404" s="21" t="s">
        <v>1116</v>
      </c>
      <c r="K404" s="21" t="s">
        <v>4201</v>
      </c>
      <c r="L404" s="26"/>
      <c r="M404" s="20"/>
      <c r="N404" s="24"/>
      <c r="O404" s="25"/>
      <c r="P404" s="26"/>
      <c r="Q404" s="26"/>
      <c r="R404" s="20"/>
      <c r="S404" s="20"/>
      <c r="T404" s="20"/>
      <c r="U404" s="20"/>
      <c r="V404" s="20"/>
    </row>
    <row r="405">
      <c r="B405" s="21" t="s">
        <v>17</v>
      </c>
      <c r="C405" s="21">
        <v>856.0</v>
      </c>
      <c r="D405" s="20" t="str">
        <f t="shared" si="41"/>
        <v> x </v>
      </c>
      <c r="E405" s="21" t="s">
        <v>13</v>
      </c>
      <c r="F405" s="21" t="s">
        <v>717</v>
      </c>
      <c r="G405" s="21"/>
      <c r="H405" s="20"/>
      <c r="I405" s="20"/>
      <c r="J405" s="21" t="s">
        <v>2167</v>
      </c>
      <c r="K405" s="21" t="s">
        <v>4631</v>
      </c>
      <c r="L405" s="75"/>
      <c r="Q405" s="57"/>
    </row>
    <row r="406">
      <c r="B406" s="21" t="s">
        <v>17</v>
      </c>
      <c r="C406" s="21">
        <v>846.0</v>
      </c>
      <c r="D406" s="20" t="str">
        <f t="shared" si="41"/>
        <v> x Kodi Bear (IRE)</v>
      </c>
      <c r="E406" s="21" t="s">
        <v>13</v>
      </c>
      <c r="F406" s="21" t="s">
        <v>717</v>
      </c>
      <c r="G406" s="18" t="s">
        <v>155</v>
      </c>
      <c r="H406" s="20"/>
      <c r="I406" s="20"/>
      <c r="J406" s="21" t="s">
        <v>771</v>
      </c>
      <c r="K406" s="21" t="s">
        <v>4989</v>
      </c>
      <c r="L406" s="75"/>
      <c r="Q406" s="57"/>
    </row>
    <row r="407">
      <c r="B407" s="70" t="s">
        <v>17</v>
      </c>
      <c r="C407" s="60">
        <v>992.0</v>
      </c>
      <c r="D407" s="3" t="s">
        <v>5007</v>
      </c>
      <c r="E407" s="60" t="s">
        <v>13</v>
      </c>
      <c r="F407" s="60" t="s">
        <v>717</v>
      </c>
      <c r="G407" s="60" t="s">
        <v>155</v>
      </c>
      <c r="J407" s="60" t="s">
        <v>2059</v>
      </c>
      <c r="K407" s="60" t="s">
        <v>4201</v>
      </c>
      <c r="L407" s="75"/>
      <c r="Q407" s="57"/>
    </row>
    <row r="408">
      <c r="A408" s="60" t="s">
        <v>167</v>
      </c>
      <c r="B408" s="70" t="s">
        <v>17</v>
      </c>
      <c r="C408" s="60">
        <v>976.0</v>
      </c>
      <c r="D408" s="3" t="s">
        <v>5008</v>
      </c>
      <c r="E408" s="60" t="s">
        <v>11</v>
      </c>
      <c r="F408" s="60" t="s">
        <v>912</v>
      </c>
      <c r="G408" s="60" t="s">
        <v>167</v>
      </c>
      <c r="J408" s="60" t="s">
        <v>705</v>
      </c>
      <c r="K408" s="60" t="s">
        <v>4258</v>
      </c>
      <c r="L408" s="75"/>
      <c r="N408" s="71">
        <v>10000.0</v>
      </c>
      <c r="O408" s="76"/>
      <c r="P408" s="4">
        <v>-10000.0</v>
      </c>
      <c r="Q408" s="62">
        <v>-20000.0</v>
      </c>
    </row>
    <row r="409" ht="12.75" customHeight="1">
      <c r="A409" s="18" t="s">
        <v>167</v>
      </c>
      <c r="B409" s="21" t="s">
        <v>17</v>
      </c>
      <c r="C409" s="21">
        <v>950.0</v>
      </c>
      <c r="D409" s="20" t="str">
        <f>CONCATENATE(A409," x ", G409)</f>
        <v>Magna Grecia (IRE) x Magna Grecia (IRE)</v>
      </c>
      <c r="E409" s="21" t="s">
        <v>11</v>
      </c>
      <c r="F409" s="21" t="s">
        <v>717</v>
      </c>
      <c r="G409" s="60" t="s">
        <v>167</v>
      </c>
      <c r="H409" s="20"/>
      <c r="I409" s="20"/>
      <c r="J409" s="21" t="s">
        <v>348</v>
      </c>
      <c r="K409" s="21" t="s">
        <v>4201</v>
      </c>
      <c r="L409" s="26"/>
      <c r="M409" s="20"/>
      <c r="N409" s="24">
        <v>10000.0</v>
      </c>
      <c r="O409" s="25"/>
      <c r="P409" s="26">
        <f t="shared" ref="P409:P414" si="42">sum(L409-N409)</f>
        <v>-10000</v>
      </c>
      <c r="Q409" s="26">
        <f t="shared" ref="Q409:Q414" si="43">L409-N409-$R$1</f>
        <v>-10000</v>
      </c>
      <c r="R409" s="20"/>
      <c r="S409" s="20"/>
      <c r="T409" s="20"/>
      <c r="U409" s="20"/>
      <c r="V409" s="20"/>
    </row>
    <row r="410" ht="12.75" customHeight="1">
      <c r="A410" s="18" t="s">
        <v>179</v>
      </c>
      <c r="B410" s="21" t="s">
        <v>17</v>
      </c>
      <c r="C410" s="21">
        <v>988.0</v>
      </c>
      <c r="D410" s="20" t="s">
        <v>5009</v>
      </c>
      <c r="E410" s="21" t="s">
        <v>11</v>
      </c>
      <c r="F410" s="21" t="s">
        <v>717</v>
      </c>
      <c r="G410" s="18" t="s">
        <v>179</v>
      </c>
      <c r="H410" s="20"/>
      <c r="I410" s="20"/>
      <c r="J410" s="21" t="s">
        <v>2599</v>
      </c>
      <c r="K410" s="21" t="s">
        <v>4258</v>
      </c>
      <c r="L410" s="20"/>
      <c r="M410" s="20"/>
      <c r="N410" s="24">
        <v>6000.0</v>
      </c>
      <c r="O410" s="25"/>
      <c r="P410" s="26">
        <f t="shared" si="42"/>
        <v>-6000</v>
      </c>
      <c r="Q410" s="26">
        <f t="shared" si="43"/>
        <v>-6000</v>
      </c>
      <c r="R410" s="20"/>
      <c r="S410" s="20"/>
      <c r="T410" s="20"/>
      <c r="U410" s="20"/>
      <c r="V410" s="20"/>
    </row>
    <row r="411" ht="12.75" customHeight="1">
      <c r="A411" s="18" t="s">
        <v>179</v>
      </c>
      <c r="B411" s="21" t="s">
        <v>17</v>
      </c>
      <c r="C411" s="21">
        <v>995.0</v>
      </c>
      <c r="D411" s="20" t="s">
        <v>5010</v>
      </c>
      <c r="E411" s="21" t="s">
        <v>11</v>
      </c>
      <c r="F411" s="21" t="s">
        <v>717</v>
      </c>
      <c r="G411" s="18" t="s">
        <v>179</v>
      </c>
      <c r="H411" s="20"/>
      <c r="I411" s="20"/>
      <c r="J411" s="21" t="s">
        <v>877</v>
      </c>
      <c r="K411" s="21" t="s">
        <v>4213</v>
      </c>
      <c r="L411" s="26"/>
      <c r="M411" s="20"/>
      <c r="N411" s="24">
        <v>6000.0</v>
      </c>
      <c r="O411" s="25"/>
      <c r="P411" s="26">
        <f t="shared" si="42"/>
        <v>-6000</v>
      </c>
      <c r="Q411" s="26">
        <f t="shared" si="43"/>
        <v>-6000</v>
      </c>
      <c r="R411" s="20"/>
      <c r="S411" s="20"/>
      <c r="T411" s="20"/>
      <c r="U411" s="20"/>
      <c r="V411" s="20"/>
    </row>
    <row r="412" ht="12.75" customHeight="1">
      <c r="A412" s="18" t="s">
        <v>179</v>
      </c>
      <c r="B412" s="21" t="s">
        <v>17</v>
      </c>
      <c r="C412" s="21">
        <v>894.0</v>
      </c>
      <c r="D412" s="20" t="s">
        <v>5011</v>
      </c>
      <c r="E412" s="21" t="s">
        <v>11</v>
      </c>
      <c r="F412" s="21" t="s">
        <v>717</v>
      </c>
      <c r="G412" s="18" t="s">
        <v>179</v>
      </c>
      <c r="H412" s="20"/>
      <c r="I412" s="20"/>
      <c r="J412" s="21" t="s">
        <v>2043</v>
      </c>
      <c r="K412" s="21" t="s">
        <v>4201</v>
      </c>
      <c r="L412" s="24"/>
      <c r="M412" s="20"/>
      <c r="N412" s="24">
        <v>6000.0</v>
      </c>
      <c r="O412" s="25"/>
      <c r="P412" s="26">
        <f t="shared" si="42"/>
        <v>-6000</v>
      </c>
      <c r="Q412" s="26">
        <f t="shared" si="43"/>
        <v>-6000</v>
      </c>
      <c r="R412" s="20"/>
      <c r="S412" s="20"/>
      <c r="T412" s="20"/>
      <c r="U412" s="20"/>
      <c r="V412" s="20"/>
    </row>
    <row r="413" ht="12.75" customHeight="1">
      <c r="A413" s="18" t="s">
        <v>179</v>
      </c>
      <c r="B413" s="21" t="s">
        <v>17</v>
      </c>
      <c r="C413" s="21">
        <v>960.0</v>
      </c>
      <c r="D413" s="20" t="s">
        <v>5012</v>
      </c>
      <c r="E413" s="21" t="s">
        <v>13</v>
      </c>
      <c r="F413" s="21" t="s">
        <v>912</v>
      </c>
      <c r="G413" s="18" t="s">
        <v>179</v>
      </c>
      <c r="H413" s="20"/>
      <c r="I413" s="20"/>
      <c r="J413" s="21" t="s">
        <v>525</v>
      </c>
      <c r="K413" s="21" t="s">
        <v>4201</v>
      </c>
      <c r="L413" s="26"/>
      <c r="M413" s="20"/>
      <c r="N413" s="24">
        <v>6000.0</v>
      </c>
      <c r="O413" s="25"/>
      <c r="P413" s="26">
        <f t="shared" si="42"/>
        <v>-6000</v>
      </c>
      <c r="Q413" s="26">
        <f t="shared" si="43"/>
        <v>-6000</v>
      </c>
      <c r="R413" s="20"/>
      <c r="S413" s="20"/>
      <c r="T413" s="20"/>
      <c r="U413" s="20"/>
      <c r="V413" s="20"/>
    </row>
    <row r="414" ht="12.75" customHeight="1">
      <c r="A414" s="18" t="s">
        <v>195</v>
      </c>
      <c r="B414" s="21" t="s">
        <v>17</v>
      </c>
      <c r="C414" s="21">
        <v>880.0</v>
      </c>
      <c r="D414" s="20" t="s">
        <v>5013</v>
      </c>
      <c r="E414" s="21" t="s">
        <v>13</v>
      </c>
      <c r="F414" s="21" t="s">
        <v>717</v>
      </c>
      <c r="G414" s="18" t="s">
        <v>195</v>
      </c>
      <c r="H414" s="20"/>
      <c r="I414" s="20"/>
      <c r="J414" s="21" t="s">
        <v>4660</v>
      </c>
      <c r="K414" s="21" t="s">
        <v>5014</v>
      </c>
      <c r="L414" s="20"/>
      <c r="M414" s="20"/>
      <c r="N414" s="26">
        <v>10000.0</v>
      </c>
      <c r="O414" s="25"/>
      <c r="P414" s="26">
        <f t="shared" si="42"/>
        <v>-10000</v>
      </c>
      <c r="Q414" s="26">
        <f t="shared" si="43"/>
        <v>-10000</v>
      </c>
      <c r="R414" s="20"/>
      <c r="S414" s="20"/>
      <c r="T414" s="20"/>
      <c r="U414" s="20"/>
      <c r="V414" s="20"/>
    </row>
    <row r="415">
      <c r="A415" s="60" t="s">
        <v>23</v>
      </c>
      <c r="B415" s="70" t="s">
        <v>17</v>
      </c>
      <c r="C415" s="60">
        <v>851.0</v>
      </c>
      <c r="D415" s="3" t="s">
        <v>5015</v>
      </c>
      <c r="E415" s="60" t="s">
        <v>11</v>
      </c>
      <c r="F415" s="60" t="s">
        <v>717</v>
      </c>
      <c r="G415" s="60" t="s">
        <v>23</v>
      </c>
      <c r="J415" s="60" t="s">
        <v>412</v>
      </c>
      <c r="K415" s="60" t="s">
        <v>4610</v>
      </c>
      <c r="L415" s="77"/>
      <c r="N415" s="71">
        <v>5000.0</v>
      </c>
      <c r="O415" s="76"/>
      <c r="P415" s="4">
        <v>-5000.0</v>
      </c>
      <c r="Q415" s="62">
        <v>-15000.0</v>
      </c>
    </row>
    <row r="416">
      <c r="A416" s="60" t="s">
        <v>37</v>
      </c>
      <c r="B416" s="70" t="s">
        <v>17</v>
      </c>
      <c r="C416" s="60">
        <v>912.0</v>
      </c>
      <c r="D416" s="3" t="s">
        <v>5016</v>
      </c>
      <c r="E416" s="60" t="s">
        <v>13</v>
      </c>
      <c r="F416" s="60" t="s">
        <v>717</v>
      </c>
      <c r="G416" s="60" t="s">
        <v>37</v>
      </c>
      <c r="J416" s="60" t="s">
        <v>4703</v>
      </c>
      <c r="K416" s="60" t="s">
        <v>4466</v>
      </c>
      <c r="L416" s="77"/>
      <c r="N416" s="4">
        <v>5000.0</v>
      </c>
      <c r="O416" s="76"/>
      <c r="P416" s="4">
        <v>-5000.0</v>
      </c>
      <c r="Q416" s="62">
        <v>-15000.0</v>
      </c>
    </row>
    <row r="417">
      <c r="A417" s="60" t="s">
        <v>47</v>
      </c>
      <c r="B417" s="70" t="s">
        <v>17</v>
      </c>
      <c r="C417" s="60">
        <v>901.0</v>
      </c>
      <c r="D417" s="3" t="s">
        <v>5017</v>
      </c>
      <c r="E417" s="60" t="s">
        <v>11</v>
      </c>
      <c r="F417" s="60" t="s">
        <v>717</v>
      </c>
      <c r="G417" s="60" t="s">
        <v>47</v>
      </c>
      <c r="J417" s="60" t="s">
        <v>814</v>
      </c>
      <c r="K417" s="60" t="s">
        <v>4379</v>
      </c>
      <c r="L417" s="77"/>
      <c r="N417" s="4">
        <v>7500.0</v>
      </c>
      <c r="O417" s="76"/>
      <c r="P417" s="4">
        <v>-7500.0</v>
      </c>
      <c r="Q417" s="62">
        <v>-17500.0</v>
      </c>
    </row>
    <row r="418">
      <c r="A418" s="60" t="s">
        <v>47</v>
      </c>
      <c r="B418" s="70" t="s">
        <v>17</v>
      </c>
      <c r="C418" s="60">
        <v>855.0</v>
      </c>
      <c r="D418" s="3" t="s">
        <v>5018</v>
      </c>
      <c r="E418" s="60" t="s">
        <v>11</v>
      </c>
      <c r="F418" s="60" t="s">
        <v>717</v>
      </c>
      <c r="G418" s="60" t="s">
        <v>47</v>
      </c>
      <c r="J418" s="60" t="s">
        <v>796</v>
      </c>
      <c r="K418" s="60" t="s">
        <v>4279</v>
      </c>
      <c r="L418" s="77"/>
      <c r="N418" s="4">
        <v>7500.0</v>
      </c>
      <c r="O418" s="76"/>
      <c r="P418" s="4">
        <v>-7500.0</v>
      </c>
      <c r="Q418" s="62">
        <v>-17500.0</v>
      </c>
    </row>
    <row r="419">
      <c r="A419" s="60" t="s">
        <v>59</v>
      </c>
      <c r="B419" s="70" t="s">
        <v>17</v>
      </c>
      <c r="C419" s="60">
        <v>847.0</v>
      </c>
      <c r="D419" s="3" t="s">
        <v>5019</v>
      </c>
      <c r="E419" s="60" t="s">
        <v>13</v>
      </c>
      <c r="F419" s="60" t="s">
        <v>717</v>
      </c>
      <c r="G419" s="60" t="s">
        <v>59</v>
      </c>
      <c r="J419" s="60" t="s">
        <v>639</v>
      </c>
      <c r="K419" s="60" t="s">
        <v>5020</v>
      </c>
      <c r="L419" s="75"/>
      <c r="N419" s="71">
        <v>30000.0</v>
      </c>
      <c r="O419" s="76"/>
      <c r="P419" s="4">
        <v>-30000.0</v>
      </c>
      <c r="Q419" s="62">
        <v>-40000.0</v>
      </c>
    </row>
    <row r="420">
      <c r="A420" s="60" t="s">
        <v>59</v>
      </c>
      <c r="B420" s="70" t="s">
        <v>17</v>
      </c>
      <c r="C420" s="60">
        <v>800.0</v>
      </c>
      <c r="D420" s="3" t="s">
        <v>5021</v>
      </c>
      <c r="E420" s="60" t="s">
        <v>11</v>
      </c>
      <c r="F420" s="60" t="s">
        <v>717</v>
      </c>
      <c r="G420" s="60" t="s">
        <v>59</v>
      </c>
      <c r="J420" s="60" t="s">
        <v>1953</v>
      </c>
      <c r="K420" s="60" t="s">
        <v>4493</v>
      </c>
      <c r="L420" s="78"/>
      <c r="N420" s="71">
        <v>30000.0</v>
      </c>
      <c r="O420" s="76"/>
      <c r="P420" s="4">
        <v>-30000.0</v>
      </c>
      <c r="Q420" s="62">
        <v>-40000.0</v>
      </c>
    </row>
    <row r="421">
      <c r="A421" s="60" t="s">
        <v>59</v>
      </c>
      <c r="B421" s="70" t="s">
        <v>17</v>
      </c>
      <c r="C421" s="60">
        <v>941.0</v>
      </c>
      <c r="D421" s="3" t="s">
        <v>5022</v>
      </c>
      <c r="E421" s="60" t="s">
        <v>13</v>
      </c>
      <c r="F421" s="60" t="s">
        <v>717</v>
      </c>
      <c r="G421" s="60" t="s">
        <v>59</v>
      </c>
      <c r="J421" s="60" t="s">
        <v>793</v>
      </c>
      <c r="K421" s="60" t="s">
        <v>4177</v>
      </c>
      <c r="L421" s="77"/>
      <c r="N421" s="71">
        <v>30000.0</v>
      </c>
      <c r="O421" s="76"/>
      <c r="P421" s="4">
        <v>-30000.0</v>
      </c>
      <c r="Q421" s="62">
        <v>-40000.0</v>
      </c>
    </row>
    <row r="422">
      <c r="A422" s="60" t="s">
        <v>67</v>
      </c>
      <c r="B422" s="70" t="s">
        <v>17</v>
      </c>
      <c r="C422" s="60">
        <v>939.0</v>
      </c>
      <c r="D422" s="3" t="s">
        <v>5023</v>
      </c>
      <c r="E422" s="60" t="s">
        <v>11</v>
      </c>
      <c r="F422" s="60" t="s">
        <v>5024</v>
      </c>
      <c r="G422" s="60" t="s">
        <v>67</v>
      </c>
      <c r="J422" s="60" t="s">
        <v>2169</v>
      </c>
      <c r="K422" s="60" t="s">
        <v>4258</v>
      </c>
      <c r="L422" s="75"/>
      <c r="N422" s="71">
        <v>12500.0</v>
      </c>
      <c r="O422" s="76"/>
      <c r="P422" s="4">
        <v>-12500.0</v>
      </c>
      <c r="Q422" s="62">
        <v>-22500.0</v>
      </c>
    </row>
    <row r="423">
      <c r="A423" s="60" t="s">
        <v>67</v>
      </c>
      <c r="B423" s="70" t="s">
        <v>17</v>
      </c>
      <c r="C423" s="60">
        <v>830.0</v>
      </c>
      <c r="D423" s="3" t="s">
        <v>5025</v>
      </c>
      <c r="E423" s="60" t="s">
        <v>11</v>
      </c>
      <c r="F423" s="60" t="s">
        <v>717</v>
      </c>
      <c r="G423" s="60" t="s">
        <v>67</v>
      </c>
      <c r="J423" s="60" t="s">
        <v>1925</v>
      </c>
      <c r="K423" s="60" t="s">
        <v>4989</v>
      </c>
      <c r="L423" s="75"/>
      <c r="N423" s="71">
        <v>12500.0</v>
      </c>
      <c r="O423" s="76"/>
      <c r="P423" s="4">
        <v>-12500.0</v>
      </c>
      <c r="Q423" s="62">
        <v>-22500.0</v>
      </c>
    </row>
    <row r="424">
      <c r="A424" s="60" t="s">
        <v>67</v>
      </c>
      <c r="B424" s="70" t="s">
        <v>17</v>
      </c>
      <c r="C424" s="60">
        <v>898.0</v>
      </c>
      <c r="D424" s="3" t="s">
        <v>5026</v>
      </c>
      <c r="E424" s="60" t="s">
        <v>13</v>
      </c>
      <c r="F424" s="60" t="s">
        <v>717</v>
      </c>
      <c r="G424" s="60" t="s">
        <v>67</v>
      </c>
      <c r="J424" s="60" t="s">
        <v>1782</v>
      </c>
      <c r="K424" s="60" t="s">
        <v>4689</v>
      </c>
      <c r="L424" s="77"/>
      <c r="N424" s="71">
        <v>12500.0</v>
      </c>
      <c r="O424" s="76"/>
      <c r="P424" s="4">
        <v>-12500.0</v>
      </c>
      <c r="Q424" s="62">
        <v>-22500.0</v>
      </c>
    </row>
    <row r="425">
      <c r="A425" s="60" t="s">
        <v>67</v>
      </c>
      <c r="B425" s="70" t="s">
        <v>17</v>
      </c>
      <c r="C425" s="60">
        <v>789.0</v>
      </c>
      <c r="D425" s="3" t="s">
        <v>5027</v>
      </c>
      <c r="E425" s="60" t="s">
        <v>11</v>
      </c>
      <c r="F425" s="60" t="s">
        <v>717</v>
      </c>
      <c r="G425" s="60" t="s">
        <v>67</v>
      </c>
      <c r="J425" s="60" t="s">
        <v>532</v>
      </c>
      <c r="K425" s="60" t="s">
        <v>4466</v>
      </c>
      <c r="L425" s="78"/>
      <c r="N425" s="71">
        <v>12500.0</v>
      </c>
      <c r="O425" s="76"/>
      <c r="P425" s="4">
        <v>-12500.0</v>
      </c>
      <c r="Q425" s="62">
        <v>-22500.0</v>
      </c>
    </row>
    <row r="426">
      <c r="A426" s="60" t="s">
        <v>67</v>
      </c>
      <c r="B426" s="70" t="s">
        <v>17</v>
      </c>
      <c r="C426" s="60">
        <v>934.0</v>
      </c>
      <c r="D426" s="3" t="s">
        <v>5028</v>
      </c>
      <c r="E426" s="60" t="s">
        <v>13</v>
      </c>
      <c r="F426" s="60" t="s">
        <v>717</v>
      </c>
      <c r="G426" s="60" t="s">
        <v>67</v>
      </c>
      <c r="J426" s="60" t="s">
        <v>525</v>
      </c>
      <c r="K426" s="60" t="s">
        <v>4466</v>
      </c>
      <c r="L426" s="77"/>
      <c r="N426" s="71">
        <v>12500.0</v>
      </c>
      <c r="O426" s="76"/>
      <c r="P426" s="4">
        <v>-12500.0</v>
      </c>
      <c r="Q426" s="62">
        <v>-22500.0</v>
      </c>
    </row>
    <row r="427">
      <c r="A427" s="60" t="s">
        <v>67</v>
      </c>
      <c r="B427" s="70" t="s">
        <v>17</v>
      </c>
      <c r="C427" s="60">
        <v>907.0</v>
      </c>
      <c r="D427" s="3" t="s">
        <v>5029</v>
      </c>
      <c r="E427" s="60" t="s">
        <v>13</v>
      </c>
      <c r="F427" s="60" t="s">
        <v>853</v>
      </c>
      <c r="G427" s="60" t="s">
        <v>67</v>
      </c>
      <c r="J427" s="60" t="s">
        <v>1250</v>
      </c>
      <c r="K427" s="60" t="s">
        <v>4201</v>
      </c>
      <c r="L427" s="77"/>
      <c r="N427" s="71">
        <v>12500.0</v>
      </c>
      <c r="O427" s="76"/>
      <c r="P427" s="4">
        <v>-12500.0</v>
      </c>
      <c r="Q427" s="62">
        <v>-22500.0</v>
      </c>
    </row>
    <row r="428">
      <c r="A428" s="60" t="s">
        <v>67</v>
      </c>
      <c r="B428" s="70" t="s">
        <v>17</v>
      </c>
      <c r="C428" s="60">
        <v>799.0</v>
      </c>
      <c r="D428" s="3" t="s">
        <v>5030</v>
      </c>
      <c r="E428" s="60" t="s">
        <v>11</v>
      </c>
      <c r="F428" s="60" t="s">
        <v>717</v>
      </c>
      <c r="G428" s="60" t="s">
        <v>67</v>
      </c>
      <c r="J428" s="60" t="s">
        <v>4491</v>
      </c>
      <c r="K428" s="60" t="s">
        <v>4279</v>
      </c>
      <c r="L428" s="78"/>
      <c r="N428" s="71">
        <v>12500.0</v>
      </c>
      <c r="O428" s="76"/>
      <c r="P428" s="4">
        <v>-12500.0</v>
      </c>
      <c r="Q428" s="62">
        <v>-22500.0</v>
      </c>
    </row>
    <row r="429">
      <c r="A429" s="60" t="s">
        <v>69</v>
      </c>
      <c r="B429" s="70" t="s">
        <v>17</v>
      </c>
      <c r="C429" s="60">
        <v>809.0</v>
      </c>
      <c r="D429" s="3" t="s">
        <v>5031</v>
      </c>
      <c r="E429" s="60" t="s">
        <v>13</v>
      </c>
      <c r="F429" s="60" t="s">
        <v>717</v>
      </c>
      <c r="G429" s="60" t="s">
        <v>69</v>
      </c>
      <c r="J429" s="60" t="s">
        <v>790</v>
      </c>
      <c r="K429" s="60" t="s">
        <v>4258</v>
      </c>
      <c r="L429" s="75"/>
      <c r="N429" s="4">
        <v>5500.0</v>
      </c>
      <c r="O429" s="76"/>
      <c r="P429" s="4">
        <v>-5500.0</v>
      </c>
      <c r="Q429" s="62">
        <v>-15500.0</v>
      </c>
    </row>
    <row r="430">
      <c r="A430" s="60" t="s">
        <v>75</v>
      </c>
      <c r="B430" s="70" t="s">
        <v>17</v>
      </c>
      <c r="C430" s="60">
        <v>909.0</v>
      </c>
      <c r="D430" s="3" t="s">
        <v>5032</v>
      </c>
      <c r="E430" s="60" t="s">
        <v>11</v>
      </c>
      <c r="F430" s="60" t="s">
        <v>717</v>
      </c>
      <c r="G430" s="60" t="s">
        <v>75</v>
      </c>
      <c r="J430" s="60" t="s">
        <v>959</v>
      </c>
      <c r="K430" s="60" t="s">
        <v>4445</v>
      </c>
      <c r="L430" s="77"/>
      <c r="N430" s="4">
        <v>60000.0</v>
      </c>
      <c r="O430" s="76"/>
      <c r="P430" s="4">
        <v>-60000.0</v>
      </c>
      <c r="Q430" s="62">
        <v>-70000.0</v>
      </c>
    </row>
    <row r="431">
      <c r="A431" s="60" t="s">
        <v>87</v>
      </c>
      <c r="B431" s="70" t="s">
        <v>17</v>
      </c>
      <c r="C431" s="60">
        <v>985.0</v>
      </c>
      <c r="D431" s="3" t="s">
        <v>5033</v>
      </c>
      <c r="E431" s="60" t="s">
        <v>11</v>
      </c>
      <c r="F431" s="60" t="s">
        <v>717</v>
      </c>
      <c r="G431" s="60" t="s">
        <v>87</v>
      </c>
      <c r="J431" s="60" t="s">
        <v>2879</v>
      </c>
      <c r="K431" s="60" t="s">
        <v>4640</v>
      </c>
      <c r="L431" s="79"/>
      <c r="N431" s="4">
        <v>60000.0</v>
      </c>
      <c r="O431" s="76"/>
      <c r="P431" s="4">
        <v>-60000.0</v>
      </c>
      <c r="Q431" s="62">
        <v>-70000.0</v>
      </c>
    </row>
    <row r="432">
      <c r="A432" s="60" t="s">
        <v>87</v>
      </c>
      <c r="B432" s="70" t="s">
        <v>17</v>
      </c>
      <c r="C432" s="60">
        <v>817.0</v>
      </c>
      <c r="D432" s="3" t="s">
        <v>5034</v>
      </c>
      <c r="E432" s="60" t="s">
        <v>13</v>
      </c>
      <c r="F432" s="60" t="s">
        <v>717</v>
      </c>
      <c r="G432" s="60" t="s">
        <v>87</v>
      </c>
      <c r="J432" s="60" t="s">
        <v>705</v>
      </c>
      <c r="K432" s="60" t="s">
        <v>4201</v>
      </c>
      <c r="L432" s="78"/>
      <c r="N432" s="4">
        <v>60000.0</v>
      </c>
      <c r="O432" s="76"/>
      <c r="P432" s="4">
        <v>-60000.0</v>
      </c>
      <c r="Q432" s="62">
        <v>-70000.0</v>
      </c>
    </row>
    <row r="433">
      <c r="A433" s="60" t="s">
        <v>91</v>
      </c>
      <c r="B433" s="70" t="s">
        <v>17</v>
      </c>
      <c r="C433" s="60">
        <v>790.0</v>
      </c>
      <c r="D433" s="3" t="s">
        <v>5035</v>
      </c>
      <c r="E433" s="60" t="s">
        <v>11</v>
      </c>
      <c r="F433" s="60" t="s">
        <v>717</v>
      </c>
      <c r="G433" s="60" t="s">
        <v>91</v>
      </c>
      <c r="J433" s="60" t="s">
        <v>906</v>
      </c>
      <c r="K433" s="60" t="s">
        <v>4230</v>
      </c>
      <c r="L433" s="75"/>
      <c r="N433" s="71">
        <v>5000.0</v>
      </c>
      <c r="O433" s="76"/>
      <c r="P433" s="4">
        <v>-5000.0</v>
      </c>
      <c r="Q433" s="62">
        <v>-15000.0</v>
      </c>
    </row>
    <row r="434">
      <c r="A434" s="60" t="s">
        <v>91</v>
      </c>
      <c r="B434" s="70" t="s">
        <v>17</v>
      </c>
      <c r="C434" s="60">
        <v>951.0</v>
      </c>
      <c r="D434" s="3" t="s">
        <v>5036</v>
      </c>
      <c r="E434" s="60" t="s">
        <v>13</v>
      </c>
      <c r="F434" s="60" t="s">
        <v>717</v>
      </c>
      <c r="G434" s="60" t="s">
        <v>91</v>
      </c>
      <c r="J434" s="60" t="s">
        <v>624</v>
      </c>
      <c r="K434" s="60" t="s">
        <v>4572</v>
      </c>
      <c r="L434" s="79"/>
      <c r="N434" s="71">
        <v>5000.0</v>
      </c>
      <c r="O434" s="76"/>
      <c r="P434" s="4">
        <v>-5000.0</v>
      </c>
      <c r="Q434" s="62">
        <v>-15000.0</v>
      </c>
    </row>
    <row r="435">
      <c r="A435" s="60" t="s">
        <v>107</v>
      </c>
      <c r="B435" s="70" t="s">
        <v>17</v>
      </c>
      <c r="C435" s="60">
        <v>933.0</v>
      </c>
      <c r="D435" s="3" t="s">
        <v>5037</v>
      </c>
      <c r="E435" s="60" t="s">
        <v>11</v>
      </c>
      <c r="F435" s="60" t="s">
        <v>717</v>
      </c>
      <c r="G435" s="60" t="s">
        <v>107</v>
      </c>
      <c r="J435" s="60" t="s">
        <v>1824</v>
      </c>
      <c r="K435" s="60" t="s">
        <v>4466</v>
      </c>
      <c r="L435" s="77"/>
      <c r="N435" s="4">
        <v>7000.0</v>
      </c>
      <c r="O435" s="76"/>
      <c r="P435" s="4">
        <v>-7000.0</v>
      </c>
      <c r="Q435" s="62">
        <v>-17000.0</v>
      </c>
    </row>
    <row r="436">
      <c r="A436" s="60" t="s">
        <v>201</v>
      </c>
      <c r="B436" s="70" t="s">
        <v>17</v>
      </c>
      <c r="C436" s="60">
        <v>924.0</v>
      </c>
      <c r="D436" s="3" t="s">
        <v>5038</v>
      </c>
      <c r="E436" s="60" t="s">
        <v>11</v>
      </c>
      <c r="F436" s="60" t="s">
        <v>853</v>
      </c>
      <c r="G436" s="60" t="s">
        <v>201</v>
      </c>
      <c r="J436" s="60" t="s">
        <v>449</v>
      </c>
      <c r="K436" s="60" t="s">
        <v>4258</v>
      </c>
      <c r="L436" s="75"/>
      <c r="N436" s="4">
        <v>12500.0</v>
      </c>
      <c r="O436" s="76"/>
      <c r="P436" s="4">
        <v>-12500.0</v>
      </c>
      <c r="Q436" s="62">
        <v>-22500.0</v>
      </c>
    </row>
    <row r="437">
      <c r="A437" s="60" t="s">
        <v>201</v>
      </c>
      <c r="B437" s="70" t="s">
        <v>17</v>
      </c>
      <c r="C437" s="60">
        <v>862.0</v>
      </c>
      <c r="D437" s="3" t="s">
        <v>5039</v>
      </c>
      <c r="E437" s="60" t="s">
        <v>11</v>
      </c>
      <c r="F437" s="60" t="s">
        <v>717</v>
      </c>
      <c r="G437" s="60" t="s">
        <v>201</v>
      </c>
      <c r="J437" s="60" t="s">
        <v>1782</v>
      </c>
      <c r="K437" s="60" t="s">
        <v>4213</v>
      </c>
      <c r="L437" s="77"/>
      <c r="N437" s="4">
        <v>12500.0</v>
      </c>
      <c r="O437" s="76"/>
      <c r="P437" s="4">
        <v>-12500.0</v>
      </c>
      <c r="Q437" s="62">
        <v>-22500.0</v>
      </c>
    </row>
    <row r="438">
      <c r="A438" s="60" t="s">
        <v>201</v>
      </c>
      <c r="B438" s="70" t="s">
        <v>17</v>
      </c>
      <c r="C438" s="60">
        <v>849.0</v>
      </c>
      <c r="D438" s="3" t="s">
        <v>5040</v>
      </c>
      <c r="E438" s="60" t="s">
        <v>13</v>
      </c>
      <c r="F438" s="60" t="s">
        <v>717</v>
      </c>
      <c r="G438" s="60" t="s">
        <v>201</v>
      </c>
      <c r="J438" s="60" t="s">
        <v>705</v>
      </c>
      <c r="K438" s="60" t="s">
        <v>4201</v>
      </c>
      <c r="L438" s="79"/>
      <c r="N438" s="4">
        <v>12500.0</v>
      </c>
      <c r="O438" s="76"/>
      <c r="P438" s="4">
        <v>-12500.0</v>
      </c>
      <c r="Q438" s="62">
        <v>-22500.0</v>
      </c>
    </row>
    <row r="439">
      <c r="A439" s="60" t="s">
        <v>4568</v>
      </c>
      <c r="B439" s="70" t="s">
        <v>17</v>
      </c>
      <c r="C439" s="60">
        <v>829.0</v>
      </c>
      <c r="D439" s="3" t="s">
        <v>5041</v>
      </c>
      <c r="E439" s="60" t="s">
        <v>11</v>
      </c>
      <c r="F439" s="60" t="s">
        <v>311</v>
      </c>
      <c r="G439" s="60" t="s">
        <v>4568</v>
      </c>
      <c r="J439" s="60" t="s">
        <v>1953</v>
      </c>
      <c r="K439" s="60" t="s">
        <v>4201</v>
      </c>
      <c r="L439" s="78"/>
      <c r="N439" s="38">
        <v>3500.0</v>
      </c>
      <c r="O439" s="76"/>
      <c r="P439" s="4">
        <v>-3500.0</v>
      </c>
      <c r="Q439" s="62">
        <v>-13500.0</v>
      </c>
    </row>
    <row r="440">
      <c r="A440" s="60" t="s">
        <v>4568</v>
      </c>
      <c r="B440" s="70" t="s">
        <v>17</v>
      </c>
      <c r="C440" s="60">
        <v>899.0</v>
      </c>
      <c r="D440" s="3" t="s">
        <v>5042</v>
      </c>
      <c r="E440" s="60" t="s">
        <v>11</v>
      </c>
      <c r="F440" s="60" t="s">
        <v>717</v>
      </c>
      <c r="G440" s="60" t="s">
        <v>4568</v>
      </c>
      <c r="J440" s="60" t="s">
        <v>1953</v>
      </c>
      <c r="K440" s="60" t="s">
        <v>4201</v>
      </c>
      <c r="L440" s="77"/>
      <c r="N440" s="38">
        <v>3500.0</v>
      </c>
      <c r="O440" s="76"/>
      <c r="P440" s="4">
        <v>-3500.0</v>
      </c>
      <c r="Q440" s="62">
        <v>-13500.0</v>
      </c>
    </row>
    <row r="441">
      <c r="A441" s="60" t="s">
        <v>221</v>
      </c>
      <c r="B441" s="70" t="s">
        <v>17</v>
      </c>
      <c r="C441" s="60">
        <v>859.0</v>
      </c>
      <c r="D441" s="3" t="s">
        <v>5043</v>
      </c>
      <c r="E441" s="60" t="s">
        <v>11</v>
      </c>
      <c r="F441" s="60" t="s">
        <v>721</v>
      </c>
      <c r="G441" s="60" t="s">
        <v>221</v>
      </c>
      <c r="J441" s="60" t="s">
        <v>1878</v>
      </c>
      <c r="K441" s="60" t="s">
        <v>4445</v>
      </c>
      <c r="L441" s="77"/>
      <c r="N441" s="71">
        <v>5000.0</v>
      </c>
      <c r="O441" s="76"/>
      <c r="P441" s="4">
        <v>-5000.0</v>
      </c>
      <c r="Q441" s="62">
        <v>-15000.0</v>
      </c>
    </row>
    <row r="442">
      <c r="A442" s="60" t="s">
        <v>231</v>
      </c>
      <c r="B442" s="70" t="s">
        <v>17</v>
      </c>
      <c r="C442" s="60">
        <v>989.0</v>
      </c>
      <c r="D442" s="3" t="s">
        <v>5044</v>
      </c>
      <c r="E442" s="60" t="s">
        <v>11</v>
      </c>
      <c r="F442" s="60" t="s">
        <v>853</v>
      </c>
      <c r="G442" s="60" t="s">
        <v>231</v>
      </c>
      <c r="J442" s="60" t="s">
        <v>538</v>
      </c>
      <c r="K442" s="60" t="s">
        <v>4445</v>
      </c>
      <c r="L442" s="79"/>
      <c r="N442" s="71">
        <v>10200.0</v>
      </c>
      <c r="O442" s="76"/>
      <c r="P442" s="4">
        <v>-10200.0</v>
      </c>
      <c r="Q442" s="62">
        <v>-20200.0</v>
      </c>
    </row>
    <row r="443">
      <c r="A443" s="60" t="s">
        <v>231</v>
      </c>
      <c r="B443" s="70" t="s">
        <v>17</v>
      </c>
      <c r="C443" s="60">
        <v>948.0</v>
      </c>
      <c r="D443" s="3" t="s">
        <v>5045</v>
      </c>
      <c r="E443" s="60" t="s">
        <v>13</v>
      </c>
      <c r="F443" s="60" t="s">
        <v>717</v>
      </c>
      <c r="G443" s="60" t="s">
        <v>231</v>
      </c>
      <c r="J443" s="60" t="s">
        <v>1148</v>
      </c>
      <c r="K443" s="60" t="s">
        <v>4201</v>
      </c>
      <c r="L443" s="79"/>
      <c r="N443" s="71">
        <v>10200.0</v>
      </c>
      <c r="O443" s="76"/>
      <c r="P443" s="4">
        <v>-10200.0</v>
      </c>
      <c r="Q443" s="62">
        <v>-20200.0</v>
      </c>
    </row>
    <row r="444">
      <c r="A444" s="60" t="s">
        <v>237</v>
      </c>
      <c r="B444" s="70" t="s">
        <v>17</v>
      </c>
      <c r="C444" s="60">
        <v>916.0</v>
      </c>
      <c r="D444" s="3" t="s">
        <v>5046</v>
      </c>
      <c r="E444" s="60" t="s">
        <v>11</v>
      </c>
      <c r="F444" s="60" t="s">
        <v>717</v>
      </c>
      <c r="G444" s="60" t="s">
        <v>237</v>
      </c>
      <c r="J444" s="60" t="s">
        <v>705</v>
      </c>
      <c r="K444" s="60" t="s">
        <v>4179</v>
      </c>
      <c r="L444" s="77"/>
      <c r="N444" s="71">
        <v>50000.0</v>
      </c>
      <c r="O444" s="76"/>
      <c r="P444" s="4">
        <v>-50000.0</v>
      </c>
      <c r="Q444" s="62">
        <v>-60000.0</v>
      </c>
    </row>
    <row r="445">
      <c r="A445" s="60" t="s">
        <v>245</v>
      </c>
      <c r="B445" s="70" t="s">
        <v>17</v>
      </c>
      <c r="C445" s="60">
        <v>906.0</v>
      </c>
      <c r="D445" s="3" t="s">
        <v>5047</v>
      </c>
      <c r="E445" s="60" t="s">
        <v>13</v>
      </c>
      <c r="F445" s="60" t="s">
        <v>912</v>
      </c>
      <c r="G445" s="60" t="s">
        <v>245</v>
      </c>
      <c r="J445" s="60" t="s">
        <v>525</v>
      </c>
      <c r="K445" s="60" t="s">
        <v>4191</v>
      </c>
      <c r="L445" s="75"/>
      <c r="N445" s="4">
        <v>12500.0</v>
      </c>
      <c r="O445" s="76"/>
      <c r="P445" s="4">
        <v>-12500.0</v>
      </c>
      <c r="Q445" s="62">
        <v>-22500.0</v>
      </c>
    </row>
    <row r="446">
      <c r="A446" s="60" t="s">
        <v>249</v>
      </c>
      <c r="B446" s="70" t="s">
        <v>17</v>
      </c>
      <c r="C446" s="60">
        <v>918.0</v>
      </c>
      <c r="D446" s="3" t="s">
        <v>5048</v>
      </c>
      <c r="E446" s="60" t="s">
        <v>11</v>
      </c>
      <c r="F446" s="60" t="s">
        <v>717</v>
      </c>
      <c r="G446" s="60" t="s">
        <v>249</v>
      </c>
      <c r="J446" s="60" t="s">
        <v>1342</v>
      </c>
      <c r="K446" s="60" t="s">
        <v>4851</v>
      </c>
      <c r="L446" s="75"/>
      <c r="N446" s="4">
        <v>12500.0</v>
      </c>
      <c r="O446" s="76"/>
      <c r="P446" s="4">
        <v>-12500.0</v>
      </c>
      <c r="Q446" s="62">
        <v>-22500.0</v>
      </c>
    </row>
    <row r="447">
      <c r="A447" s="60" t="s">
        <v>249</v>
      </c>
      <c r="B447" s="70" t="s">
        <v>17</v>
      </c>
      <c r="C447" s="60">
        <v>891.0</v>
      </c>
      <c r="D447" s="3" t="s">
        <v>5049</v>
      </c>
      <c r="E447" s="60" t="s">
        <v>13</v>
      </c>
      <c r="F447" s="60" t="s">
        <v>717</v>
      </c>
      <c r="G447" s="60" t="s">
        <v>249</v>
      </c>
      <c r="J447" s="60" t="s">
        <v>1448</v>
      </c>
      <c r="K447" s="60" t="s">
        <v>4666</v>
      </c>
      <c r="L447" s="77"/>
      <c r="N447" s="4">
        <v>12500.0</v>
      </c>
      <c r="O447" s="76"/>
      <c r="P447" s="4">
        <v>-12500.0</v>
      </c>
      <c r="Q447" s="62">
        <v>-22500.0</v>
      </c>
    </row>
    <row r="448">
      <c r="A448" s="60" t="s">
        <v>251</v>
      </c>
      <c r="B448" s="70" t="s">
        <v>17</v>
      </c>
      <c r="C448" s="60">
        <v>994.0</v>
      </c>
      <c r="D448" s="3" t="s">
        <v>5050</v>
      </c>
      <c r="E448" s="60" t="s">
        <v>13</v>
      </c>
      <c r="F448" s="60" t="s">
        <v>853</v>
      </c>
      <c r="G448" s="60" t="s">
        <v>251</v>
      </c>
      <c r="J448" s="60" t="s">
        <v>799</v>
      </c>
      <c r="K448" s="60" t="s">
        <v>4201</v>
      </c>
      <c r="L448" s="79"/>
      <c r="N448" s="4">
        <v>12500.0</v>
      </c>
      <c r="O448" s="76"/>
      <c r="P448" s="4">
        <v>-12500.0</v>
      </c>
      <c r="Q448" s="62">
        <v>-22500.0</v>
      </c>
    </row>
    <row r="449">
      <c r="A449" s="60" t="s">
        <v>265</v>
      </c>
      <c r="B449" s="70" t="s">
        <v>17</v>
      </c>
      <c r="C449" s="60">
        <v>844.0</v>
      </c>
      <c r="D449" s="3" t="s">
        <v>5051</v>
      </c>
      <c r="E449" s="60" t="s">
        <v>11</v>
      </c>
      <c r="F449" s="60" t="s">
        <v>717</v>
      </c>
      <c r="G449" s="60" t="s">
        <v>265</v>
      </c>
      <c r="J449" s="60" t="s">
        <v>4571</v>
      </c>
      <c r="K449" s="60" t="s">
        <v>4572</v>
      </c>
      <c r="L449" s="79"/>
      <c r="N449" s="4">
        <v>12500.0</v>
      </c>
      <c r="O449" s="76"/>
      <c r="P449" s="4">
        <v>-12500.0</v>
      </c>
      <c r="Q449" s="62">
        <v>-22500.0</v>
      </c>
    </row>
    <row r="450">
      <c r="A450" s="60" t="s">
        <v>267</v>
      </c>
      <c r="B450" s="70" t="s">
        <v>17</v>
      </c>
      <c r="C450" s="60">
        <v>845.0</v>
      </c>
      <c r="D450" s="3" t="s">
        <v>5052</v>
      </c>
      <c r="E450" s="60" t="s">
        <v>11</v>
      </c>
      <c r="F450" s="60" t="s">
        <v>717</v>
      </c>
      <c r="G450" s="60" t="s">
        <v>267</v>
      </c>
      <c r="J450" s="60" t="s">
        <v>1925</v>
      </c>
      <c r="K450" s="60" t="s">
        <v>4258</v>
      </c>
      <c r="L450" s="75"/>
      <c r="N450" s="60">
        <v>5000.0</v>
      </c>
      <c r="O450" s="76"/>
      <c r="P450" s="4">
        <v>-5000.0</v>
      </c>
      <c r="Q450" s="62">
        <v>-15000.0</v>
      </c>
    </row>
    <row r="451">
      <c r="A451" s="60" t="s">
        <v>269</v>
      </c>
      <c r="B451" s="70" t="s">
        <v>17</v>
      </c>
      <c r="C451" s="60">
        <v>792.0</v>
      </c>
      <c r="D451" s="3" t="s">
        <v>5053</v>
      </c>
      <c r="E451" s="60" t="s">
        <v>13</v>
      </c>
      <c r="F451" s="60" t="s">
        <v>717</v>
      </c>
      <c r="G451" s="60" t="s">
        <v>269</v>
      </c>
      <c r="J451" s="60" t="s">
        <v>525</v>
      </c>
      <c r="K451" s="60" t="s">
        <v>4445</v>
      </c>
      <c r="L451" s="78"/>
      <c r="N451" s="60">
        <v>10800.0</v>
      </c>
      <c r="O451" s="76"/>
      <c r="P451" s="4">
        <v>-10800.0</v>
      </c>
      <c r="Q451" s="62">
        <v>-20800.0</v>
      </c>
    </row>
    <row r="452">
      <c r="A452" s="60" t="s">
        <v>277</v>
      </c>
      <c r="B452" s="70" t="s">
        <v>17</v>
      </c>
      <c r="C452" s="60">
        <v>968.0</v>
      </c>
      <c r="D452" s="3" t="s">
        <v>5054</v>
      </c>
      <c r="E452" s="60" t="s">
        <v>13</v>
      </c>
      <c r="F452" s="60" t="s">
        <v>853</v>
      </c>
      <c r="G452" s="60" t="s">
        <v>277</v>
      </c>
      <c r="J452" s="60" t="s">
        <v>2558</v>
      </c>
      <c r="K452" s="60" t="s">
        <v>4466</v>
      </c>
      <c r="L452" s="79"/>
      <c r="N452" s="71">
        <v>10000.0</v>
      </c>
      <c r="O452" s="76"/>
      <c r="P452" s="4">
        <v>-10000.0</v>
      </c>
      <c r="Q452" s="62">
        <v>-20000.0</v>
      </c>
    </row>
    <row r="453">
      <c r="A453" s="60" t="s">
        <v>277</v>
      </c>
      <c r="B453" s="70" t="s">
        <v>17</v>
      </c>
      <c r="C453" s="60">
        <v>806.0</v>
      </c>
      <c r="D453" s="3" t="s">
        <v>5055</v>
      </c>
      <c r="E453" s="60" t="s">
        <v>11</v>
      </c>
      <c r="F453" s="60" t="s">
        <v>853</v>
      </c>
      <c r="G453" s="60" t="s">
        <v>277</v>
      </c>
      <c r="J453" s="60" t="s">
        <v>1129</v>
      </c>
      <c r="K453" s="60" t="s">
        <v>4201</v>
      </c>
      <c r="L453" s="78"/>
      <c r="N453" s="71">
        <v>10000.0</v>
      </c>
      <c r="O453" s="76"/>
      <c r="P453" s="4">
        <v>-10000.0</v>
      </c>
      <c r="Q453" s="62">
        <v>-20000.0</v>
      </c>
    </row>
    <row r="454">
      <c r="A454" s="60" t="s">
        <v>277</v>
      </c>
      <c r="B454" s="70" t="s">
        <v>17</v>
      </c>
      <c r="C454" s="60">
        <v>908.0</v>
      </c>
      <c r="D454" s="3" t="s">
        <v>5056</v>
      </c>
      <c r="E454" s="60" t="s">
        <v>11</v>
      </c>
      <c r="F454" s="60" t="s">
        <v>717</v>
      </c>
      <c r="G454" s="60" t="s">
        <v>277</v>
      </c>
      <c r="J454" s="60" t="s">
        <v>407</v>
      </c>
      <c r="K454" s="60" t="s">
        <v>4379</v>
      </c>
      <c r="L454" s="77"/>
      <c r="N454" s="71">
        <v>10000.0</v>
      </c>
      <c r="O454" s="76"/>
      <c r="P454" s="4">
        <v>-10000.0</v>
      </c>
      <c r="Q454" s="62">
        <v>-20000.0</v>
      </c>
    </row>
    <row r="455">
      <c r="B455" s="57"/>
      <c r="L455" s="75"/>
      <c r="Q455" s="57"/>
    </row>
    <row r="456">
      <c r="B456" s="57"/>
      <c r="L456" s="75"/>
      <c r="Q456" s="57"/>
    </row>
    <row r="457">
      <c r="B457" s="57"/>
      <c r="L457" s="75"/>
      <c r="Q457" s="57"/>
    </row>
    <row r="458">
      <c r="B458" s="57"/>
      <c r="L458" s="75"/>
      <c r="Q458" s="57"/>
    </row>
    <row r="459">
      <c r="B459" s="57"/>
      <c r="L459" s="75"/>
      <c r="Q459" s="57"/>
    </row>
    <row r="460">
      <c r="B460" s="57"/>
      <c r="L460" s="75"/>
      <c r="Q460" s="57"/>
    </row>
    <row r="461">
      <c r="B461" s="57"/>
      <c r="L461" s="75"/>
      <c r="Q461" s="57"/>
    </row>
    <row r="462">
      <c r="B462" s="57"/>
      <c r="L462" s="75"/>
      <c r="Q462" s="57"/>
    </row>
    <row r="463">
      <c r="B463" s="57"/>
      <c r="L463" s="75"/>
      <c r="Q463" s="57"/>
    </row>
    <row r="464">
      <c r="B464" s="57"/>
      <c r="L464" s="75"/>
      <c r="Q464" s="57"/>
    </row>
    <row r="465">
      <c r="B465" s="57"/>
      <c r="L465" s="75"/>
      <c r="Q465" s="57"/>
    </row>
    <row r="466">
      <c r="B466" s="57"/>
      <c r="L466" s="75"/>
      <c r="Q466" s="57"/>
    </row>
    <row r="467">
      <c r="B467" s="57"/>
      <c r="L467" s="75"/>
      <c r="Q467" s="57"/>
    </row>
    <row r="468">
      <c r="B468" s="57"/>
      <c r="L468" s="75"/>
      <c r="Q468" s="57"/>
    </row>
    <row r="469">
      <c r="B469" s="57"/>
      <c r="L469" s="75"/>
      <c r="Q469" s="57"/>
    </row>
    <row r="470">
      <c r="B470" s="57"/>
      <c r="L470" s="75"/>
      <c r="Q470" s="57"/>
    </row>
    <row r="471">
      <c r="B471" s="57"/>
      <c r="L471" s="75"/>
      <c r="Q471" s="57"/>
    </row>
    <row r="472">
      <c r="B472" s="57"/>
      <c r="L472" s="75"/>
      <c r="Q472" s="57"/>
    </row>
    <row r="473">
      <c r="B473" s="57"/>
      <c r="L473" s="75"/>
      <c r="Q473" s="57"/>
    </row>
    <row r="474">
      <c r="B474" s="57"/>
      <c r="L474" s="75"/>
      <c r="Q474" s="57"/>
    </row>
    <row r="475">
      <c r="B475" s="57"/>
      <c r="L475" s="75"/>
      <c r="Q475" s="57"/>
    </row>
    <row r="476">
      <c r="B476" s="57"/>
      <c r="L476" s="75"/>
      <c r="Q476" s="57"/>
    </row>
    <row r="477">
      <c r="B477" s="57"/>
      <c r="L477" s="75"/>
      <c r="Q477" s="57"/>
    </row>
    <row r="478">
      <c r="B478" s="57"/>
      <c r="L478" s="75"/>
      <c r="Q478" s="57"/>
    </row>
    <row r="479">
      <c r="B479" s="57"/>
      <c r="L479" s="75"/>
      <c r="Q479" s="57"/>
    </row>
    <row r="480">
      <c r="B480" s="57"/>
      <c r="L480" s="75"/>
      <c r="Q480" s="57"/>
    </row>
    <row r="481">
      <c r="B481" s="57"/>
      <c r="L481" s="75"/>
      <c r="Q481" s="57"/>
    </row>
    <row r="482">
      <c r="B482" s="57"/>
      <c r="L482" s="75"/>
      <c r="Q482" s="57"/>
    </row>
    <row r="483">
      <c r="B483" s="57"/>
      <c r="L483" s="75"/>
      <c r="Q483" s="57"/>
    </row>
    <row r="484">
      <c r="B484" s="57"/>
      <c r="L484" s="75"/>
      <c r="Q484" s="57"/>
    </row>
    <row r="485">
      <c r="B485" s="57"/>
      <c r="L485" s="75"/>
      <c r="Q485" s="57"/>
    </row>
    <row r="486">
      <c r="B486" s="57"/>
      <c r="L486" s="75"/>
      <c r="Q486" s="57"/>
    </row>
    <row r="487">
      <c r="B487" s="57"/>
      <c r="L487" s="75"/>
      <c r="Q487" s="57"/>
    </row>
    <row r="488">
      <c r="B488" s="57"/>
      <c r="L488" s="75"/>
      <c r="Q488" s="57"/>
    </row>
    <row r="489">
      <c r="B489" s="57"/>
      <c r="L489" s="75"/>
      <c r="Q489" s="57"/>
    </row>
    <row r="490">
      <c r="B490" s="57"/>
      <c r="L490" s="75"/>
      <c r="Q490" s="57"/>
    </row>
    <row r="491">
      <c r="B491" s="57"/>
      <c r="L491" s="75"/>
      <c r="Q491" s="57"/>
    </row>
    <row r="492">
      <c r="B492" s="57"/>
      <c r="L492" s="75"/>
      <c r="Q492" s="57"/>
    </row>
    <row r="493">
      <c r="B493" s="57"/>
      <c r="L493" s="75"/>
      <c r="Q493" s="57"/>
    </row>
    <row r="494">
      <c r="B494" s="57"/>
      <c r="L494" s="75"/>
      <c r="Q494" s="57"/>
    </row>
    <row r="495">
      <c r="B495" s="57"/>
      <c r="L495" s="75"/>
      <c r="Q495" s="57"/>
    </row>
    <row r="496">
      <c r="B496" s="57"/>
      <c r="L496" s="75"/>
      <c r="Q496" s="57"/>
    </row>
    <row r="497">
      <c r="B497" s="57"/>
      <c r="L497" s="75"/>
      <c r="Q497" s="57"/>
    </row>
    <row r="498">
      <c r="B498" s="57"/>
      <c r="L498" s="75"/>
      <c r="Q498" s="57"/>
    </row>
    <row r="499">
      <c r="B499" s="57"/>
      <c r="L499" s="75"/>
      <c r="Q499" s="57"/>
    </row>
    <row r="500">
      <c r="B500" s="57"/>
      <c r="L500" s="75"/>
      <c r="Q500" s="57"/>
    </row>
    <row r="501">
      <c r="B501" s="57"/>
      <c r="L501" s="75"/>
      <c r="Q501" s="57"/>
    </row>
    <row r="502">
      <c r="B502" s="57"/>
      <c r="L502" s="75"/>
      <c r="Q502" s="57"/>
    </row>
    <row r="503">
      <c r="B503" s="57"/>
      <c r="L503" s="75"/>
      <c r="Q503" s="57"/>
    </row>
    <row r="504">
      <c r="B504" s="57"/>
      <c r="L504" s="75"/>
      <c r="Q504" s="57"/>
    </row>
    <row r="505">
      <c r="B505" s="57"/>
      <c r="L505" s="75"/>
      <c r="Q505" s="57"/>
    </row>
    <row r="506">
      <c r="B506" s="57"/>
      <c r="L506" s="75"/>
      <c r="Q506" s="57"/>
    </row>
    <row r="507">
      <c r="B507" s="57"/>
      <c r="L507" s="75"/>
      <c r="Q507" s="57"/>
    </row>
    <row r="508">
      <c r="B508" s="57"/>
      <c r="L508" s="75"/>
      <c r="Q508" s="57"/>
    </row>
    <row r="509">
      <c r="B509" s="57"/>
      <c r="L509" s="75"/>
      <c r="Q509" s="57"/>
    </row>
    <row r="510">
      <c r="B510" s="57"/>
      <c r="L510" s="75"/>
      <c r="Q510" s="57"/>
    </row>
    <row r="511">
      <c r="B511" s="57"/>
      <c r="L511" s="75"/>
      <c r="Q511" s="57"/>
    </row>
    <row r="512">
      <c r="B512" s="57"/>
      <c r="L512" s="75"/>
      <c r="Q512" s="57"/>
    </row>
    <row r="513">
      <c r="B513" s="57"/>
      <c r="L513" s="75"/>
      <c r="Q513" s="57"/>
    </row>
    <row r="514">
      <c r="B514" s="57"/>
      <c r="L514" s="75"/>
      <c r="Q514" s="57"/>
    </row>
    <row r="515">
      <c r="B515" s="57"/>
      <c r="L515" s="75"/>
      <c r="Q515" s="57"/>
    </row>
    <row r="516">
      <c r="B516" s="57"/>
      <c r="L516" s="75"/>
      <c r="Q516" s="57"/>
    </row>
    <row r="517">
      <c r="B517" s="57"/>
      <c r="L517" s="75"/>
      <c r="Q517" s="57"/>
    </row>
    <row r="518">
      <c r="B518" s="57"/>
      <c r="L518" s="75"/>
      <c r="Q518" s="57"/>
    </row>
    <row r="519">
      <c r="B519" s="57"/>
      <c r="L519" s="75"/>
      <c r="Q519" s="57"/>
    </row>
    <row r="520">
      <c r="B520" s="57"/>
      <c r="L520" s="75"/>
      <c r="Q520" s="57"/>
    </row>
    <row r="521">
      <c r="B521" s="57"/>
      <c r="L521" s="75"/>
      <c r="Q521" s="57"/>
    </row>
    <row r="522">
      <c r="B522" s="57"/>
      <c r="L522" s="75"/>
      <c r="Q522" s="57"/>
    </row>
    <row r="523">
      <c r="B523" s="57"/>
      <c r="L523" s="75"/>
      <c r="Q523" s="57"/>
    </row>
    <row r="524">
      <c r="B524" s="57"/>
      <c r="L524" s="75"/>
      <c r="Q524" s="57"/>
    </row>
    <row r="525">
      <c r="B525" s="57"/>
      <c r="L525" s="75"/>
      <c r="Q525" s="57"/>
    </row>
    <row r="526">
      <c r="B526" s="57"/>
      <c r="L526" s="75"/>
      <c r="Q526" s="57"/>
    </row>
    <row r="527">
      <c r="B527" s="57"/>
      <c r="L527" s="75"/>
      <c r="Q527" s="57"/>
    </row>
    <row r="528">
      <c r="B528" s="57"/>
      <c r="L528" s="75"/>
      <c r="Q528" s="57"/>
    </row>
    <row r="529">
      <c r="B529" s="57"/>
      <c r="L529" s="75"/>
      <c r="Q529" s="57"/>
    </row>
    <row r="530">
      <c r="B530" s="57"/>
      <c r="L530" s="75"/>
      <c r="Q530" s="57"/>
    </row>
    <row r="531">
      <c r="B531" s="57"/>
      <c r="L531" s="75"/>
      <c r="Q531" s="57"/>
    </row>
    <row r="532">
      <c r="B532" s="57"/>
      <c r="L532" s="75"/>
      <c r="Q532" s="57"/>
    </row>
    <row r="533">
      <c r="B533" s="57"/>
      <c r="L533" s="75"/>
      <c r="Q533" s="57"/>
    </row>
    <row r="534">
      <c r="B534" s="57"/>
      <c r="L534" s="75"/>
      <c r="Q534" s="57"/>
    </row>
    <row r="535">
      <c r="B535" s="57"/>
      <c r="L535" s="75"/>
      <c r="Q535" s="57"/>
    </row>
    <row r="536">
      <c r="B536" s="57"/>
      <c r="L536" s="75"/>
      <c r="Q536" s="57"/>
    </row>
    <row r="537">
      <c r="B537" s="57"/>
      <c r="L537" s="75"/>
      <c r="Q537" s="57"/>
    </row>
    <row r="538">
      <c r="B538" s="57"/>
      <c r="L538" s="75"/>
      <c r="Q538" s="57"/>
    </row>
    <row r="539">
      <c r="B539" s="57"/>
      <c r="L539" s="75"/>
      <c r="Q539" s="57"/>
    </row>
    <row r="540">
      <c r="B540" s="57"/>
      <c r="L540" s="75"/>
      <c r="Q540" s="57"/>
    </row>
    <row r="541">
      <c r="B541" s="57"/>
      <c r="L541" s="75"/>
      <c r="Q541" s="57"/>
    </row>
    <row r="542">
      <c r="B542" s="57"/>
      <c r="L542" s="75"/>
      <c r="Q542" s="57"/>
    </row>
    <row r="543">
      <c r="B543" s="57"/>
      <c r="L543" s="75"/>
      <c r="Q543" s="57"/>
    </row>
    <row r="544">
      <c r="B544" s="57"/>
      <c r="L544" s="75"/>
      <c r="Q544" s="57"/>
    </row>
    <row r="545">
      <c r="B545" s="57"/>
      <c r="L545" s="75"/>
      <c r="Q545" s="57"/>
    </row>
    <row r="546">
      <c r="B546" s="57"/>
      <c r="L546" s="75"/>
      <c r="Q546" s="57"/>
    </row>
    <row r="547">
      <c r="B547" s="57"/>
      <c r="L547" s="75"/>
      <c r="Q547" s="57"/>
    </row>
    <row r="548">
      <c r="B548" s="57"/>
      <c r="L548" s="75"/>
      <c r="Q548" s="57"/>
    </row>
    <row r="549">
      <c r="B549" s="57"/>
      <c r="L549" s="75"/>
      <c r="Q549" s="57"/>
    </row>
    <row r="550">
      <c r="B550" s="57"/>
      <c r="L550" s="75"/>
      <c r="Q550" s="57"/>
    </row>
    <row r="551">
      <c r="B551" s="57"/>
      <c r="L551" s="75"/>
      <c r="Q551" s="57"/>
    </row>
    <row r="552">
      <c r="B552" s="57"/>
      <c r="L552" s="75"/>
      <c r="Q552" s="57"/>
    </row>
    <row r="553">
      <c r="B553" s="57"/>
      <c r="L553" s="75"/>
      <c r="Q553" s="57"/>
    </row>
    <row r="554">
      <c r="B554" s="57"/>
      <c r="L554" s="75"/>
      <c r="Q554" s="57"/>
    </row>
    <row r="555">
      <c r="B555" s="57"/>
      <c r="L555" s="75"/>
      <c r="Q555" s="57"/>
    </row>
    <row r="556">
      <c r="B556" s="57"/>
      <c r="L556" s="75"/>
      <c r="Q556" s="57"/>
    </row>
    <row r="557">
      <c r="B557" s="57"/>
      <c r="L557" s="75"/>
      <c r="Q557" s="57"/>
    </row>
    <row r="558">
      <c r="B558" s="57"/>
      <c r="L558" s="75"/>
      <c r="Q558" s="57"/>
    </row>
    <row r="559">
      <c r="B559" s="57"/>
      <c r="L559" s="75"/>
      <c r="Q559" s="57"/>
    </row>
    <row r="560">
      <c r="B560" s="57"/>
      <c r="L560" s="75"/>
      <c r="Q560" s="57"/>
    </row>
    <row r="561">
      <c r="B561" s="57"/>
      <c r="L561" s="75"/>
      <c r="Q561" s="57"/>
    </row>
    <row r="562">
      <c r="B562" s="57"/>
      <c r="L562" s="75"/>
      <c r="Q562" s="57"/>
    </row>
    <row r="563">
      <c r="B563" s="57"/>
      <c r="L563" s="75"/>
      <c r="Q563" s="57"/>
    </row>
    <row r="564">
      <c r="B564" s="57"/>
      <c r="L564" s="75"/>
      <c r="Q564" s="57"/>
    </row>
    <row r="565">
      <c r="B565" s="57"/>
      <c r="L565" s="75"/>
      <c r="Q565" s="57"/>
    </row>
    <row r="566">
      <c r="B566" s="57"/>
      <c r="L566" s="75"/>
      <c r="Q566" s="57"/>
    </row>
    <row r="567">
      <c r="B567" s="57"/>
      <c r="L567" s="75"/>
      <c r="Q567" s="57"/>
    </row>
    <row r="568">
      <c r="B568" s="57"/>
      <c r="L568" s="75"/>
      <c r="Q568" s="57"/>
    </row>
    <row r="569">
      <c r="B569" s="57"/>
      <c r="L569" s="75"/>
      <c r="Q569" s="57"/>
    </row>
    <row r="570">
      <c r="B570" s="57"/>
      <c r="L570" s="75"/>
      <c r="Q570" s="57"/>
    </row>
    <row r="571">
      <c r="B571" s="57"/>
      <c r="L571" s="75"/>
      <c r="Q571" s="57"/>
    </row>
    <row r="572">
      <c r="B572" s="57"/>
      <c r="L572" s="75"/>
      <c r="Q572" s="57"/>
    </row>
    <row r="573">
      <c r="B573" s="57"/>
      <c r="L573" s="75"/>
      <c r="Q573" s="57"/>
    </row>
    <row r="574">
      <c r="B574" s="57"/>
      <c r="L574" s="75"/>
      <c r="Q574" s="57"/>
    </row>
    <row r="575">
      <c r="B575" s="57"/>
      <c r="L575" s="75"/>
      <c r="Q575" s="57"/>
    </row>
    <row r="576">
      <c r="B576" s="57"/>
      <c r="L576" s="75"/>
      <c r="Q576" s="57"/>
    </row>
    <row r="577">
      <c r="B577" s="57"/>
      <c r="L577" s="75"/>
      <c r="Q577" s="57"/>
    </row>
    <row r="578">
      <c r="B578" s="57"/>
      <c r="L578" s="75"/>
      <c r="Q578" s="57"/>
    </row>
    <row r="579">
      <c r="B579" s="57"/>
      <c r="L579" s="75"/>
      <c r="Q579" s="57"/>
    </row>
    <row r="580">
      <c r="B580" s="57"/>
      <c r="L580" s="75"/>
      <c r="Q580" s="57"/>
    </row>
    <row r="581">
      <c r="B581" s="57"/>
      <c r="L581" s="75"/>
      <c r="Q581" s="57"/>
    </row>
    <row r="582">
      <c r="B582" s="57"/>
      <c r="L582" s="75"/>
      <c r="Q582" s="57"/>
    </row>
    <row r="583">
      <c r="B583" s="57"/>
      <c r="L583" s="75"/>
      <c r="Q583" s="57"/>
    </row>
    <row r="584">
      <c r="B584" s="57"/>
      <c r="L584" s="75"/>
      <c r="Q584" s="57"/>
    </row>
    <row r="585">
      <c r="B585" s="57"/>
      <c r="L585" s="75"/>
      <c r="Q585" s="57"/>
    </row>
    <row r="586">
      <c r="B586" s="57"/>
      <c r="L586" s="75"/>
      <c r="Q586" s="57"/>
    </row>
    <row r="587">
      <c r="B587" s="57"/>
      <c r="L587" s="75"/>
      <c r="Q587" s="57"/>
    </row>
    <row r="588">
      <c r="B588" s="57"/>
      <c r="L588" s="75"/>
      <c r="Q588" s="57"/>
    </row>
    <row r="589">
      <c r="B589" s="57"/>
      <c r="L589" s="75"/>
      <c r="Q589" s="57"/>
    </row>
    <row r="590">
      <c r="B590" s="57"/>
      <c r="L590" s="75"/>
      <c r="Q590" s="57"/>
    </row>
    <row r="591">
      <c r="B591" s="57"/>
      <c r="L591" s="75"/>
      <c r="Q591" s="57"/>
    </row>
    <row r="592">
      <c r="B592" s="57"/>
      <c r="L592" s="75"/>
      <c r="Q592" s="57"/>
    </row>
    <row r="593">
      <c r="B593" s="57"/>
      <c r="L593" s="75"/>
      <c r="Q593" s="57"/>
    </row>
    <row r="594">
      <c r="B594" s="57"/>
      <c r="L594" s="75"/>
      <c r="Q594" s="57"/>
    </row>
    <row r="595">
      <c r="B595" s="57"/>
      <c r="L595" s="75"/>
      <c r="Q595" s="57"/>
    </row>
    <row r="596">
      <c r="B596" s="57"/>
      <c r="L596" s="75"/>
      <c r="Q596" s="57"/>
    </row>
    <row r="597">
      <c r="B597" s="57"/>
      <c r="L597" s="75"/>
      <c r="Q597" s="57"/>
    </row>
    <row r="598">
      <c r="B598" s="57"/>
      <c r="L598" s="75"/>
      <c r="Q598" s="57"/>
    </row>
    <row r="599">
      <c r="B599" s="57"/>
      <c r="L599" s="75"/>
      <c r="Q599" s="57"/>
    </row>
    <row r="600">
      <c r="B600" s="57"/>
      <c r="L600" s="75"/>
      <c r="Q600" s="57"/>
    </row>
    <row r="601">
      <c r="B601" s="57"/>
      <c r="L601" s="75"/>
      <c r="Q601" s="57"/>
    </row>
    <row r="602">
      <c r="B602" s="57"/>
      <c r="L602" s="75"/>
      <c r="Q602" s="57"/>
    </row>
    <row r="603">
      <c r="B603" s="57"/>
      <c r="L603" s="75"/>
      <c r="Q603" s="57"/>
    </row>
    <row r="604">
      <c r="B604" s="57"/>
      <c r="L604" s="75"/>
      <c r="Q604" s="57"/>
    </row>
    <row r="605">
      <c r="B605" s="57"/>
      <c r="L605" s="75"/>
      <c r="Q605" s="57"/>
    </row>
    <row r="606">
      <c r="B606" s="57"/>
      <c r="L606" s="75"/>
      <c r="Q606" s="57"/>
    </row>
    <row r="607">
      <c r="B607" s="57"/>
      <c r="L607" s="75"/>
      <c r="Q607" s="57"/>
    </row>
    <row r="608">
      <c r="B608" s="57"/>
      <c r="L608" s="75"/>
      <c r="Q608" s="57"/>
    </row>
    <row r="609">
      <c r="B609" s="57"/>
      <c r="L609" s="75"/>
      <c r="Q609" s="57"/>
    </row>
    <row r="610">
      <c r="B610" s="57"/>
      <c r="L610" s="75"/>
      <c r="Q610" s="57"/>
    </row>
    <row r="611">
      <c r="B611" s="57"/>
      <c r="L611" s="75"/>
      <c r="Q611" s="57"/>
    </row>
    <row r="612">
      <c r="B612" s="57"/>
      <c r="L612" s="75"/>
      <c r="Q612" s="57"/>
    </row>
    <row r="613">
      <c r="B613" s="57"/>
      <c r="L613" s="75"/>
      <c r="Q613" s="57"/>
    </row>
    <row r="614">
      <c r="B614" s="57"/>
      <c r="L614" s="75"/>
      <c r="Q614" s="57"/>
    </row>
    <row r="615">
      <c r="B615" s="57"/>
      <c r="L615" s="75"/>
      <c r="Q615" s="57"/>
    </row>
    <row r="616">
      <c r="B616" s="57"/>
      <c r="L616" s="75"/>
      <c r="Q616" s="57"/>
    </row>
    <row r="617">
      <c r="B617" s="57"/>
      <c r="L617" s="75"/>
      <c r="Q617" s="57"/>
    </row>
    <row r="618">
      <c r="B618" s="57"/>
      <c r="L618" s="75"/>
      <c r="Q618" s="57"/>
    </row>
    <row r="619">
      <c r="B619" s="57"/>
      <c r="L619" s="75"/>
      <c r="Q619" s="57"/>
    </row>
    <row r="620">
      <c r="B620" s="57"/>
      <c r="L620" s="75"/>
      <c r="Q620" s="57"/>
    </row>
    <row r="621">
      <c r="B621" s="57"/>
      <c r="L621" s="75"/>
      <c r="Q621" s="57"/>
    </row>
    <row r="622">
      <c r="B622" s="57"/>
      <c r="L622" s="75"/>
      <c r="Q622" s="57"/>
    </row>
    <row r="623">
      <c r="B623" s="57"/>
      <c r="L623" s="75"/>
      <c r="Q623" s="57"/>
    </row>
    <row r="624">
      <c r="B624" s="57"/>
      <c r="L624" s="75"/>
      <c r="Q624" s="57"/>
    </row>
    <row r="625">
      <c r="B625" s="57"/>
      <c r="L625" s="75"/>
      <c r="Q625" s="57"/>
    </row>
    <row r="626">
      <c r="B626" s="57"/>
      <c r="L626" s="75"/>
      <c r="Q626" s="57"/>
    </row>
    <row r="627">
      <c r="B627" s="57"/>
      <c r="L627" s="75"/>
      <c r="Q627" s="57"/>
    </row>
    <row r="628">
      <c r="B628" s="57"/>
      <c r="L628" s="75"/>
      <c r="Q628" s="57"/>
    </row>
    <row r="629">
      <c r="B629" s="57"/>
      <c r="L629" s="75"/>
      <c r="Q629" s="57"/>
    </row>
    <row r="630">
      <c r="B630" s="57"/>
      <c r="L630" s="75"/>
      <c r="Q630" s="57"/>
    </row>
    <row r="631">
      <c r="B631" s="57"/>
      <c r="L631" s="75"/>
      <c r="Q631" s="57"/>
    </row>
    <row r="632">
      <c r="B632" s="57"/>
      <c r="L632" s="75"/>
      <c r="Q632" s="57"/>
    </row>
    <row r="633">
      <c r="B633" s="57"/>
      <c r="L633" s="75"/>
      <c r="Q633" s="57"/>
    </row>
    <row r="634">
      <c r="B634" s="57"/>
      <c r="L634" s="75"/>
      <c r="Q634" s="57"/>
    </row>
    <row r="635">
      <c r="B635" s="57"/>
      <c r="L635" s="75"/>
      <c r="Q635" s="57"/>
    </row>
    <row r="636">
      <c r="B636" s="57"/>
      <c r="L636" s="75"/>
      <c r="Q636" s="57"/>
    </row>
    <row r="637">
      <c r="B637" s="57"/>
      <c r="L637" s="75"/>
      <c r="Q637" s="57"/>
    </row>
    <row r="638">
      <c r="B638" s="57"/>
      <c r="L638" s="75"/>
      <c r="Q638" s="57"/>
    </row>
    <row r="639">
      <c r="B639" s="57"/>
      <c r="L639" s="75"/>
      <c r="Q639" s="57"/>
    </row>
    <row r="640">
      <c r="B640" s="57"/>
      <c r="L640" s="75"/>
      <c r="Q640" s="57"/>
    </row>
    <row r="641">
      <c r="B641" s="57"/>
      <c r="L641" s="75"/>
      <c r="Q641" s="57"/>
    </row>
    <row r="642">
      <c r="B642" s="57"/>
      <c r="L642" s="75"/>
      <c r="Q642" s="57"/>
    </row>
    <row r="643">
      <c r="B643" s="57"/>
      <c r="L643" s="75"/>
      <c r="Q643" s="57"/>
    </row>
    <row r="644">
      <c r="B644" s="57"/>
      <c r="L644" s="75"/>
      <c r="Q644" s="57"/>
    </row>
    <row r="645">
      <c r="B645" s="57"/>
      <c r="L645" s="75"/>
      <c r="Q645" s="57"/>
    </row>
    <row r="646">
      <c r="B646" s="57"/>
      <c r="L646" s="75"/>
      <c r="Q646" s="57"/>
    </row>
    <row r="647">
      <c r="B647" s="57"/>
      <c r="L647" s="75"/>
      <c r="Q647" s="57"/>
    </row>
    <row r="648">
      <c r="B648" s="57"/>
      <c r="L648" s="75"/>
      <c r="Q648" s="57"/>
    </row>
    <row r="649">
      <c r="B649" s="57"/>
      <c r="L649" s="75"/>
      <c r="Q649" s="57"/>
    </row>
    <row r="650">
      <c r="B650" s="57"/>
      <c r="L650" s="75"/>
      <c r="Q650" s="57"/>
    </row>
    <row r="651">
      <c r="B651" s="57"/>
      <c r="L651" s="75"/>
      <c r="Q651" s="57"/>
    </row>
    <row r="652">
      <c r="B652" s="57"/>
      <c r="L652" s="75"/>
      <c r="Q652" s="57"/>
    </row>
    <row r="653">
      <c r="B653" s="57"/>
      <c r="L653" s="75"/>
      <c r="Q653" s="57"/>
    </row>
    <row r="654">
      <c r="B654" s="57"/>
      <c r="L654" s="75"/>
      <c r="Q654" s="57"/>
    </row>
    <row r="655">
      <c r="B655" s="57"/>
      <c r="L655" s="75"/>
      <c r="Q655" s="57"/>
    </row>
    <row r="656">
      <c r="B656" s="57"/>
      <c r="L656" s="75"/>
      <c r="Q656" s="57"/>
    </row>
    <row r="657">
      <c r="B657" s="57"/>
      <c r="L657" s="75"/>
      <c r="Q657" s="57"/>
    </row>
    <row r="658">
      <c r="B658" s="57"/>
      <c r="L658" s="75"/>
      <c r="Q658" s="57"/>
    </row>
    <row r="659">
      <c r="B659" s="57"/>
      <c r="L659" s="75"/>
      <c r="Q659" s="57"/>
    </row>
    <row r="660">
      <c r="B660" s="57"/>
      <c r="L660" s="75"/>
      <c r="Q660" s="57"/>
    </row>
    <row r="661">
      <c r="B661" s="57"/>
      <c r="L661" s="75"/>
      <c r="Q661" s="57"/>
    </row>
    <row r="662">
      <c r="B662" s="57"/>
      <c r="L662" s="75"/>
      <c r="Q662" s="57"/>
    </row>
    <row r="663">
      <c r="B663" s="57"/>
      <c r="L663" s="75"/>
      <c r="Q663" s="57"/>
    </row>
    <row r="664">
      <c r="B664" s="57"/>
      <c r="L664" s="75"/>
      <c r="Q664" s="57"/>
    </row>
    <row r="665">
      <c r="B665" s="57"/>
      <c r="L665" s="75"/>
      <c r="Q665" s="57"/>
    </row>
    <row r="666">
      <c r="B666" s="57"/>
      <c r="L666" s="75"/>
      <c r="Q666" s="57"/>
    </row>
    <row r="667">
      <c r="B667" s="57"/>
      <c r="L667" s="75"/>
      <c r="Q667" s="57"/>
    </row>
    <row r="668">
      <c r="B668" s="57"/>
      <c r="L668" s="75"/>
      <c r="Q668" s="57"/>
    </row>
    <row r="669">
      <c r="B669" s="57"/>
      <c r="L669" s="75"/>
      <c r="Q669" s="57"/>
    </row>
    <row r="670">
      <c r="B670" s="57"/>
      <c r="L670" s="75"/>
      <c r="Q670" s="57"/>
    </row>
    <row r="671">
      <c r="B671" s="57"/>
      <c r="L671" s="75"/>
      <c r="Q671" s="57"/>
    </row>
    <row r="672">
      <c r="B672" s="57"/>
      <c r="L672" s="75"/>
      <c r="Q672" s="57"/>
    </row>
    <row r="673">
      <c r="B673" s="57"/>
      <c r="L673" s="75"/>
      <c r="Q673" s="57"/>
    </row>
    <row r="674">
      <c r="B674" s="57"/>
      <c r="L674" s="75"/>
      <c r="Q674" s="57"/>
    </row>
    <row r="675">
      <c r="B675" s="57"/>
      <c r="L675" s="75"/>
      <c r="Q675" s="57"/>
    </row>
    <row r="676">
      <c r="B676" s="57"/>
      <c r="L676" s="75"/>
      <c r="Q676" s="57"/>
    </row>
    <row r="677">
      <c r="B677" s="57"/>
      <c r="L677" s="75"/>
      <c r="Q677" s="57"/>
    </row>
    <row r="678">
      <c r="B678" s="57"/>
      <c r="L678" s="75"/>
      <c r="Q678" s="57"/>
    </row>
    <row r="679">
      <c r="B679" s="57"/>
      <c r="L679" s="75"/>
      <c r="Q679" s="57"/>
    </row>
    <row r="680">
      <c r="B680" s="57"/>
      <c r="L680" s="75"/>
      <c r="Q680" s="57"/>
    </row>
    <row r="681">
      <c r="B681" s="57"/>
      <c r="L681" s="75"/>
      <c r="Q681" s="57"/>
    </row>
    <row r="682">
      <c r="B682" s="57"/>
      <c r="L682" s="75"/>
      <c r="Q682" s="57"/>
    </row>
    <row r="683">
      <c r="B683" s="57"/>
      <c r="L683" s="75"/>
      <c r="Q683" s="57"/>
    </row>
    <row r="684">
      <c r="B684" s="57"/>
      <c r="L684" s="75"/>
      <c r="Q684" s="57"/>
    </row>
    <row r="685">
      <c r="B685" s="57"/>
      <c r="L685" s="75"/>
      <c r="Q685" s="57"/>
    </row>
    <row r="686">
      <c r="B686" s="57"/>
      <c r="L686" s="75"/>
      <c r="Q686" s="57"/>
    </row>
    <row r="687">
      <c r="B687" s="57"/>
      <c r="L687" s="75"/>
      <c r="Q687" s="57"/>
    </row>
    <row r="688">
      <c r="B688" s="57"/>
      <c r="L688" s="75"/>
      <c r="Q688" s="57"/>
    </row>
    <row r="689">
      <c r="B689" s="57"/>
      <c r="L689" s="75"/>
      <c r="Q689" s="57"/>
    </row>
    <row r="690">
      <c r="B690" s="57"/>
      <c r="L690" s="75"/>
      <c r="Q690" s="57"/>
    </row>
    <row r="691">
      <c r="B691" s="57"/>
      <c r="L691" s="75"/>
      <c r="Q691" s="57"/>
    </row>
    <row r="692">
      <c r="B692" s="57"/>
      <c r="L692" s="75"/>
      <c r="Q692" s="57"/>
    </row>
    <row r="693">
      <c r="B693" s="57"/>
      <c r="L693" s="75"/>
      <c r="Q693" s="57"/>
    </row>
    <row r="694">
      <c r="B694" s="57"/>
      <c r="L694" s="75"/>
      <c r="Q694" s="57"/>
    </row>
    <row r="695">
      <c r="B695" s="57"/>
      <c r="L695" s="75"/>
      <c r="Q695" s="57"/>
    </row>
    <row r="696">
      <c r="B696" s="57"/>
      <c r="L696" s="75"/>
      <c r="Q696" s="57"/>
    </row>
    <row r="697">
      <c r="B697" s="57"/>
      <c r="L697" s="75"/>
      <c r="Q697" s="57"/>
    </row>
    <row r="698">
      <c r="B698" s="57"/>
      <c r="L698" s="75"/>
      <c r="Q698" s="57"/>
    </row>
    <row r="699">
      <c r="B699" s="57"/>
      <c r="L699" s="75"/>
      <c r="Q699" s="57"/>
    </row>
    <row r="700">
      <c r="B700" s="57"/>
      <c r="L700" s="75"/>
      <c r="Q700" s="57"/>
    </row>
    <row r="701">
      <c r="B701" s="57"/>
      <c r="L701" s="75"/>
      <c r="Q701" s="57"/>
    </row>
    <row r="702">
      <c r="B702" s="57"/>
      <c r="L702" s="75"/>
      <c r="Q702" s="57"/>
    </row>
    <row r="703">
      <c r="B703" s="57"/>
      <c r="L703" s="75"/>
      <c r="Q703" s="57"/>
    </row>
    <row r="704">
      <c r="B704" s="57"/>
      <c r="L704" s="75"/>
      <c r="Q704" s="57"/>
    </row>
    <row r="705">
      <c r="B705" s="57"/>
      <c r="L705" s="75"/>
      <c r="Q705" s="57"/>
    </row>
    <row r="706">
      <c r="B706" s="57"/>
      <c r="L706" s="75"/>
      <c r="Q706" s="57"/>
    </row>
    <row r="707">
      <c r="B707" s="57"/>
      <c r="L707" s="75"/>
      <c r="Q707" s="57"/>
    </row>
    <row r="708">
      <c r="B708" s="57"/>
      <c r="L708" s="75"/>
      <c r="Q708" s="57"/>
    </row>
    <row r="709">
      <c r="B709" s="57"/>
      <c r="L709" s="75"/>
      <c r="Q709" s="57"/>
    </row>
    <row r="710">
      <c r="B710" s="57"/>
      <c r="L710" s="75"/>
      <c r="Q710" s="57"/>
    </row>
    <row r="711">
      <c r="B711" s="57"/>
      <c r="L711" s="75"/>
      <c r="Q711" s="57"/>
    </row>
    <row r="712">
      <c r="B712" s="57"/>
      <c r="L712" s="75"/>
      <c r="Q712" s="57"/>
    </row>
    <row r="713">
      <c r="B713" s="57"/>
      <c r="L713" s="75"/>
      <c r="Q713" s="57"/>
    </row>
    <row r="714">
      <c r="B714" s="57"/>
      <c r="L714" s="75"/>
      <c r="Q714" s="57"/>
    </row>
    <row r="715">
      <c r="B715" s="57"/>
      <c r="L715" s="75"/>
      <c r="Q715" s="57"/>
    </row>
    <row r="716">
      <c r="B716" s="57"/>
      <c r="L716" s="75"/>
      <c r="Q716" s="57"/>
    </row>
    <row r="717">
      <c r="B717" s="57"/>
      <c r="L717" s="75"/>
      <c r="Q717" s="57"/>
    </row>
    <row r="718">
      <c r="B718" s="57"/>
      <c r="L718" s="75"/>
      <c r="Q718" s="57"/>
    </row>
    <row r="719">
      <c r="B719" s="57"/>
      <c r="L719" s="75"/>
      <c r="Q719" s="57"/>
    </row>
    <row r="720">
      <c r="B720" s="57"/>
      <c r="L720" s="75"/>
      <c r="Q720" s="57"/>
    </row>
    <row r="721">
      <c r="B721" s="57"/>
      <c r="L721" s="75"/>
      <c r="Q721" s="57"/>
    </row>
    <row r="722">
      <c r="B722" s="57"/>
      <c r="L722" s="75"/>
      <c r="Q722" s="57"/>
    </row>
    <row r="723">
      <c r="B723" s="57"/>
      <c r="L723" s="75"/>
      <c r="Q723" s="57"/>
    </row>
    <row r="724">
      <c r="B724" s="57"/>
      <c r="L724" s="75"/>
      <c r="Q724" s="57"/>
    </row>
    <row r="725">
      <c r="B725" s="57"/>
      <c r="L725" s="75"/>
      <c r="Q725" s="57"/>
    </row>
    <row r="726">
      <c r="B726" s="57"/>
      <c r="L726" s="75"/>
      <c r="Q726" s="57"/>
    </row>
    <row r="727">
      <c r="B727" s="57"/>
      <c r="L727" s="75"/>
      <c r="Q727" s="57"/>
    </row>
    <row r="728">
      <c r="B728" s="57"/>
      <c r="L728" s="75"/>
      <c r="Q728" s="57"/>
    </row>
    <row r="729">
      <c r="B729" s="57"/>
      <c r="L729" s="75"/>
      <c r="Q729" s="57"/>
    </row>
    <row r="730">
      <c r="B730" s="57"/>
      <c r="L730" s="75"/>
      <c r="Q730" s="57"/>
    </row>
    <row r="731">
      <c r="B731" s="57"/>
      <c r="L731" s="75"/>
      <c r="Q731" s="57"/>
    </row>
    <row r="732">
      <c r="B732" s="57"/>
      <c r="L732" s="75"/>
      <c r="Q732" s="57"/>
    </row>
    <row r="733">
      <c r="B733" s="57"/>
      <c r="L733" s="75"/>
      <c r="Q733" s="57"/>
    </row>
    <row r="734">
      <c r="B734" s="57"/>
      <c r="L734" s="75"/>
      <c r="Q734" s="57"/>
    </row>
    <row r="735">
      <c r="B735" s="57"/>
      <c r="L735" s="75"/>
      <c r="Q735" s="57"/>
    </row>
    <row r="736">
      <c r="B736" s="57"/>
      <c r="L736" s="75"/>
      <c r="Q736" s="57"/>
    </row>
    <row r="737">
      <c r="B737" s="57"/>
      <c r="L737" s="75"/>
      <c r="Q737" s="57"/>
    </row>
    <row r="738">
      <c r="B738" s="57"/>
      <c r="L738" s="75"/>
      <c r="Q738" s="57"/>
    </row>
    <row r="739">
      <c r="B739" s="57"/>
      <c r="L739" s="75"/>
      <c r="Q739" s="57"/>
    </row>
    <row r="740">
      <c r="B740" s="57"/>
      <c r="L740" s="75"/>
      <c r="Q740" s="57"/>
    </row>
    <row r="741">
      <c r="B741" s="57"/>
      <c r="L741" s="75"/>
      <c r="Q741" s="57"/>
    </row>
    <row r="742">
      <c r="B742" s="57"/>
      <c r="L742" s="75"/>
      <c r="Q742" s="57"/>
    </row>
    <row r="743">
      <c r="B743" s="57"/>
      <c r="L743" s="75"/>
      <c r="Q743" s="57"/>
    </row>
    <row r="744">
      <c r="B744" s="57"/>
      <c r="L744" s="75"/>
      <c r="Q744" s="57"/>
    </row>
    <row r="745">
      <c r="B745" s="57"/>
      <c r="L745" s="75"/>
      <c r="Q745" s="57"/>
    </row>
    <row r="746">
      <c r="B746" s="57"/>
      <c r="L746" s="75"/>
      <c r="Q746" s="57"/>
    </row>
    <row r="747">
      <c r="B747" s="57"/>
      <c r="L747" s="75"/>
      <c r="Q747" s="57"/>
    </row>
    <row r="748">
      <c r="B748" s="57"/>
      <c r="L748" s="75"/>
      <c r="Q748" s="57"/>
    </row>
    <row r="749">
      <c r="B749" s="57"/>
      <c r="L749" s="75"/>
      <c r="Q749" s="57"/>
    </row>
    <row r="750">
      <c r="B750" s="57"/>
      <c r="L750" s="75"/>
      <c r="Q750" s="57"/>
    </row>
    <row r="751">
      <c r="B751" s="57"/>
      <c r="L751" s="75"/>
      <c r="Q751" s="57"/>
    </row>
    <row r="752">
      <c r="B752" s="57"/>
      <c r="L752" s="75"/>
      <c r="Q752" s="57"/>
    </row>
    <row r="753">
      <c r="B753" s="57"/>
      <c r="L753" s="75"/>
      <c r="Q753" s="57"/>
    </row>
    <row r="754">
      <c r="B754" s="57"/>
      <c r="L754" s="75"/>
      <c r="Q754" s="57"/>
    </row>
    <row r="755">
      <c r="B755" s="57"/>
      <c r="L755" s="75"/>
      <c r="Q755" s="57"/>
    </row>
    <row r="756">
      <c r="B756" s="57"/>
      <c r="L756" s="75"/>
      <c r="Q756" s="57"/>
    </row>
    <row r="757">
      <c r="B757" s="57"/>
      <c r="L757" s="75"/>
      <c r="Q757" s="57"/>
    </row>
    <row r="758">
      <c r="B758" s="57"/>
      <c r="L758" s="75"/>
      <c r="Q758" s="57"/>
    </row>
    <row r="759">
      <c r="B759" s="57"/>
      <c r="L759" s="75"/>
      <c r="Q759" s="57"/>
    </row>
    <row r="760">
      <c r="B760" s="57"/>
      <c r="L760" s="75"/>
      <c r="Q760" s="57"/>
    </row>
    <row r="761">
      <c r="B761" s="57"/>
      <c r="L761" s="75"/>
      <c r="Q761" s="57"/>
    </row>
    <row r="762">
      <c r="B762" s="57"/>
      <c r="L762" s="75"/>
      <c r="Q762" s="57"/>
    </row>
    <row r="763">
      <c r="B763" s="57"/>
      <c r="L763" s="75"/>
      <c r="Q763" s="57"/>
    </row>
    <row r="764">
      <c r="B764" s="57"/>
      <c r="L764" s="75"/>
      <c r="Q764" s="57"/>
    </row>
    <row r="765">
      <c r="B765" s="57"/>
      <c r="L765" s="75"/>
      <c r="Q765" s="57"/>
    </row>
    <row r="766">
      <c r="B766" s="57"/>
      <c r="L766" s="75"/>
      <c r="Q766" s="57"/>
    </row>
    <row r="767">
      <c r="B767" s="57"/>
      <c r="L767" s="75"/>
      <c r="Q767" s="57"/>
    </row>
    <row r="768">
      <c r="B768" s="57"/>
      <c r="L768" s="75"/>
      <c r="Q768" s="57"/>
    </row>
    <row r="769">
      <c r="B769" s="57"/>
      <c r="L769" s="75"/>
      <c r="Q769" s="57"/>
    </row>
    <row r="770">
      <c r="B770" s="57"/>
      <c r="L770" s="75"/>
      <c r="Q770" s="57"/>
    </row>
    <row r="771">
      <c r="B771" s="57"/>
      <c r="L771" s="75"/>
      <c r="Q771" s="57"/>
    </row>
    <row r="772">
      <c r="B772" s="57"/>
      <c r="L772" s="75"/>
      <c r="Q772" s="57"/>
    </row>
    <row r="773">
      <c r="B773" s="57"/>
      <c r="L773" s="75"/>
      <c r="Q773" s="57"/>
    </row>
    <row r="774">
      <c r="B774" s="57"/>
      <c r="L774" s="75"/>
      <c r="Q774" s="57"/>
    </row>
    <row r="775">
      <c r="B775" s="57"/>
      <c r="L775" s="75"/>
      <c r="Q775" s="57"/>
    </row>
    <row r="776">
      <c r="B776" s="57"/>
      <c r="L776" s="75"/>
      <c r="Q776" s="57"/>
    </row>
    <row r="777">
      <c r="B777" s="57"/>
      <c r="L777" s="75"/>
      <c r="Q777" s="57"/>
    </row>
    <row r="778">
      <c r="B778" s="57"/>
      <c r="L778" s="75"/>
      <c r="Q778" s="57"/>
    </row>
    <row r="779">
      <c r="B779" s="57"/>
      <c r="L779" s="75"/>
      <c r="Q779" s="57"/>
    </row>
    <row r="780">
      <c r="B780" s="57"/>
      <c r="L780" s="75"/>
      <c r="Q780" s="57"/>
    </row>
    <row r="781">
      <c r="B781" s="57"/>
      <c r="L781" s="75"/>
      <c r="Q781" s="57"/>
    </row>
    <row r="782">
      <c r="B782" s="57"/>
      <c r="L782" s="75"/>
      <c r="Q782" s="57"/>
    </row>
    <row r="783">
      <c r="B783" s="57"/>
      <c r="L783" s="75"/>
      <c r="Q783" s="57"/>
    </row>
    <row r="784">
      <c r="B784" s="57"/>
      <c r="L784" s="75"/>
      <c r="Q784" s="57"/>
    </row>
    <row r="785">
      <c r="B785" s="57"/>
      <c r="L785" s="75"/>
      <c r="Q785" s="57"/>
    </row>
    <row r="786">
      <c r="B786" s="57"/>
      <c r="L786" s="75"/>
      <c r="Q786" s="57"/>
    </row>
    <row r="787">
      <c r="B787" s="57"/>
      <c r="L787" s="75"/>
      <c r="Q787" s="57"/>
    </row>
    <row r="788">
      <c r="B788" s="57"/>
      <c r="L788" s="75"/>
      <c r="Q788" s="57"/>
    </row>
    <row r="789">
      <c r="B789" s="57"/>
      <c r="L789" s="75"/>
      <c r="Q789" s="57"/>
    </row>
    <row r="790">
      <c r="B790" s="57"/>
      <c r="L790" s="75"/>
      <c r="Q790" s="57"/>
    </row>
    <row r="791">
      <c r="B791" s="57"/>
      <c r="L791" s="75"/>
      <c r="Q791" s="57"/>
    </row>
    <row r="792">
      <c r="B792" s="57"/>
      <c r="L792" s="75"/>
      <c r="Q792" s="57"/>
    </row>
    <row r="793">
      <c r="B793" s="57"/>
      <c r="L793" s="75"/>
      <c r="Q793" s="57"/>
    </row>
    <row r="794">
      <c r="B794" s="57"/>
      <c r="L794" s="75"/>
      <c r="Q794" s="57"/>
    </row>
    <row r="795">
      <c r="B795" s="57"/>
      <c r="L795" s="75"/>
      <c r="Q795" s="57"/>
    </row>
    <row r="796">
      <c r="B796" s="57"/>
      <c r="L796" s="75"/>
      <c r="Q796" s="57"/>
    </row>
    <row r="797">
      <c r="B797" s="57"/>
      <c r="L797" s="75"/>
      <c r="Q797" s="57"/>
    </row>
    <row r="798">
      <c r="B798" s="57"/>
      <c r="L798" s="75"/>
      <c r="Q798" s="57"/>
    </row>
    <row r="799">
      <c r="B799" s="57"/>
      <c r="L799" s="75"/>
      <c r="Q799" s="57"/>
    </row>
    <row r="800">
      <c r="B800" s="57"/>
      <c r="L800" s="75"/>
      <c r="Q800" s="57"/>
    </row>
    <row r="801">
      <c r="B801" s="57"/>
      <c r="L801" s="75"/>
      <c r="Q801" s="57"/>
    </row>
    <row r="802">
      <c r="B802" s="57"/>
      <c r="L802" s="75"/>
      <c r="Q802" s="57"/>
    </row>
    <row r="803">
      <c r="B803" s="57"/>
      <c r="L803" s="75"/>
      <c r="Q803" s="57"/>
    </row>
    <row r="804">
      <c r="B804" s="57"/>
      <c r="L804" s="75"/>
      <c r="Q804" s="57"/>
    </row>
    <row r="805">
      <c r="B805" s="57"/>
      <c r="L805" s="75"/>
      <c r="Q805" s="57"/>
    </row>
    <row r="806">
      <c r="B806" s="57"/>
      <c r="L806" s="75"/>
      <c r="Q806" s="57"/>
    </row>
    <row r="807">
      <c r="B807" s="57"/>
      <c r="L807" s="75"/>
      <c r="Q807" s="57"/>
    </row>
    <row r="808">
      <c r="B808" s="57"/>
      <c r="L808" s="75"/>
      <c r="Q808" s="57"/>
    </row>
    <row r="809">
      <c r="B809" s="57"/>
      <c r="L809" s="75"/>
      <c r="Q809" s="57"/>
    </row>
    <row r="810">
      <c r="B810" s="57"/>
      <c r="L810" s="75"/>
      <c r="Q810" s="57"/>
    </row>
    <row r="811">
      <c r="B811" s="57"/>
      <c r="L811" s="75"/>
      <c r="Q811" s="57"/>
    </row>
    <row r="812">
      <c r="B812" s="57"/>
      <c r="L812" s="75"/>
      <c r="Q812" s="57"/>
    </row>
    <row r="813">
      <c r="B813" s="57"/>
      <c r="L813" s="75"/>
      <c r="Q813" s="57"/>
    </row>
    <row r="814">
      <c r="B814" s="57"/>
      <c r="L814" s="75"/>
      <c r="Q814" s="57"/>
    </row>
    <row r="815">
      <c r="B815" s="57"/>
      <c r="L815" s="75"/>
      <c r="Q815" s="57"/>
    </row>
    <row r="816">
      <c r="B816" s="57"/>
      <c r="L816" s="75"/>
      <c r="Q816" s="57"/>
    </row>
    <row r="817">
      <c r="B817" s="57"/>
      <c r="L817" s="75"/>
      <c r="Q817" s="57"/>
    </row>
    <row r="818">
      <c r="B818" s="57"/>
      <c r="L818" s="75"/>
      <c r="Q818" s="57"/>
    </row>
    <row r="819">
      <c r="B819" s="57"/>
      <c r="L819" s="75"/>
      <c r="Q819" s="57"/>
    </row>
    <row r="820">
      <c r="B820" s="57"/>
      <c r="L820" s="75"/>
      <c r="Q820" s="57"/>
    </row>
    <row r="821">
      <c r="B821" s="57"/>
      <c r="L821" s="75"/>
      <c r="Q821" s="57"/>
    </row>
    <row r="822">
      <c r="B822" s="57"/>
      <c r="L822" s="75"/>
      <c r="Q822" s="57"/>
    </row>
    <row r="823">
      <c r="B823" s="57"/>
      <c r="L823" s="75"/>
      <c r="Q823" s="57"/>
    </row>
    <row r="824">
      <c r="B824" s="57"/>
      <c r="L824" s="75"/>
      <c r="Q824" s="57"/>
    </row>
    <row r="825">
      <c r="B825" s="57"/>
      <c r="L825" s="75"/>
      <c r="Q825" s="57"/>
    </row>
    <row r="826">
      <c r="B826" s="57"/>
      <c r="L826" s="75"/>
      <c r="Q826" s="57"/>
    </row>
    <row r="827">
      <c r="B827" s="57"/>
      <c r="L827" s="75"/>
      <c r="Q827" s="57"/>
    </row>
    <row r="828">
      <c r="B828" s="57"/>
      <c r="L828" s="75"/>
      <c r="Q828" s="57"/>
    </row>
    <row r="829">
      <c r="B829" s="57"/>
      <c r="L829" s="75"/>
      <c r="Q829" s="57"/>
    </row>
    <row r="830">
      <c r="B830" s="57"/>
      <c r="L830" s="75"/>
      <c r="Q830" s="57"/>
    </row>
    <row r="831">
      <c r="B831" s="57"/>
      <c r="L831" s="75"/>
      <c r="Q831" s="57"/>
    </row>
    <row r="832">
      <c r="B832" s="57"/>
      <c r="L832" s="75"/>
      <c r="Q832" s="57"/>
    </row>
    <row r="833">
      <c r="B833" s="57"/>
      <c r="L833" s="75"/>
      <c r="Q833" s="57"/>
    </row>
    <row r="834">
      <c r="B834" s="57"/>
      <c r="L834" s="75"/>
      <c r="Q834" s="57"/>
    </row>
    <row r="835">
      <c r="B835" s="57"/>
      <c r="L835" s="75"/>
      <c r="Q835" s="57"/>
    </row>
    <row r="836">
      <c r="B836" s="57"/>
      <c r="L836" s="75"/>
      <c r="Q836" s="57"/>
    </row>
    <row r="837">
      <c r="B837" s="57"/>
      <c r="L837" s="75"/>
      <c r="Q837" s="57"/>
    </row>
    <row r="838">
      <c r="B838" s="57"/>
      <c r="L838" s="75"/>
      <c r="Q838" s="57"/>
    </row>
    <row r="839">
      <c r="B839" s="57"/>
      <c r="L839" s="75"/>
      <c r="Q839" s="57"/>
    </row>
    <row r="840">
      <c r="B840" s="57"/>
      <c r="L840" s="75"/>
      <c r="Q840" s="57"/>
    </row>
    <row r="841">
      <c r="B841" s="57"/>
      <c r="L841" s="75"/>
      <c r="Q841" s="57"/>
    </row>
    <row r="842">
      <c r="B842" s="57"/>
      <c r="L842" s="75"/>
      <c r="Q842" s="57"/>
    </row>
    <row r="843">
      <c r="B843" s="57"/>
      <c r="L843" s="75"/>
      <c r="Q843" s="57"/>
    </row>
    <row r="844">
      <c r="B844" s="57"/>
      <c r="L844" s="75"/>
      <c r="Q844" s="57"/>
    </row>
    <row r="845">
      <c r="B845" s="57"/>
      <c r="L845" s="75"/>
      <c r="Q845" s="57"/>
    </row>
    <row r="846">
      <c r="B846" s="57"/>
      <c r="L846" s="75"/>
      <c r="Q846" s="57"/>
    </row>
    <row r="847">
      <c r="B847" s="57"/>
      <c r="L847" s="75"/>
      <c r="Q847" s="57"/>
    </row>
    <row r="848">
      <c r="B848" s="57"/>
      <c r="L848" s="75"/>
      <c r="Q848" s="57"/>
    </row>
    <row r="849">
      <c r="B849" s="57"/>
      <c r="L849" s="75"/>
      <c r="Q849" s="57"/>
    </row>
    <row r="850">
      <c r="B850" s="57"/>
      <c r="L850" s="75"/>
      <c r="Q850" s="57"/>
    </row>
    <row r="851">
      <c r="B851" s="57"/>
      <c r="L851" s="75"/>
      <c r="Q851" s="57"/>
    </row>
    <row r="852">
      <c r="B852" s="57"/>
      <c r="L852" s="75"/>
      <c r="Q852" s="57"/>
    </row>
    <row r="853">
      <c r="B853" s="57"/>
      <c r="L853" s="75"/>
      <c r="Q853" s="57"/>
    </row>
    <row r="854">
      <c r="B854" s="57"/>
      <c r="L854" s="75"/>
      <c r="Q854" s="57"/>
    </row>
    <row r="855">
      <c r="B855" s="57"/>
      <c r="L855" s="75"/>
      <c r="Q855" s="57"/>
    </row>
    <row r="856">
      <c r="B856" s="57"/>
      <c r="L856" s="75"/>
      <c r="Q856" s="57"/>
    </row>
    <row r="857">
      <c r="B857" s="57"/>
      <c r="L857" s="75"/>
      <c r="Q857" s="57"/>
    </row>
    <row r="858">
      <c r="B858" s="57"/>
      <c r="L858" s="75"/>
      <c r="Q858" s="57"/>
    </row>
    <row r="859">
      <c r="B859" s="57"/>
      <c r="L859" s="75"/>
      <c r="Q859" s="57"/>
    </row>
    <row r="860">
      <c r="B860" s="57"/>
      <c r="L860" s="75"/>
      <c r="Q860" s="57"/>
    </row>
    <row r="861">
      <c r="B861" s="57"/>
      <c r="L861" s="75"/>
      <c r="Q861" s="57"/>
    </row>
    <row r="862">
      <c r="B862" s="57"/>
      <c r="L862" s="75"/>
      <c r="Q862" s="57"/>
    </row>
    <row r="863">
      <c r="B863" s="57"/>
      <c r="L863" s="75"/>
      <c r="Q863" s="57"/>
    </row>
    <row r="864">
      <c r="B864" s="57"/>
      <c r="L864" s="75"/>
      <c r="Q864" s="57"/>
    </row>
    <row r="865">
      <c r="B865" s="57"/>
      <c r="L865" s="75"/>
      <c r="Q865" s="57"/>
    </row>
    <row r="866">
      <c r="B866" s="57"/>
      <c r="L866" s="75"/>
      <c r="Q866" s="57"/>
    </row>
    <row r="867">
      <c r="B867" s="57"/>
      <c r="L867" s="75"/>
      <c r="Q867" s="57"/>
    </row>
    <row r="868">
      <c r="B868" s="57"/>
      <c r="L868" s="75"/>
      <c r="Q868" s="57"/>
    </row>
    <row r="869">
      <c r="B869" s="57"/>
      <c r="L869" s="75"/>
      <c r="Q869" s="57"/>
    </row>
    <row r="870">
      <c r="B870" s="57"/>
      <c r="L870" s="75"/>
      <c r="Q870" s="57"/>
    </row>
    <row r="871">
      <c r="B871" s="57"/>
      <c r="L871" s="75"/>
      <c r="Q871" s="57"/>
    </row>
    <row r="872">
      <c r="B872" s="57"/>
      <c r="L872" s="75"/>
      <c r="Q872" s="57"/>
    </row>
    <row r="873">
      <c r="B873" s="57"/>
      <c r="L873" s="75"/>
      <c r="Q873" s="57"/>
    </row>
    <row r="874">
      <c r="B874" s="57"/>
      <c r="L874" s="75"/>
      <c r="Q874" s="57"/>
    </row>
    <row r="875">
      <c r="B875" s="57"/>
      <c r="L875" s="75"/>
      <c r="Q875" s="57"/>
    </row>
    <row r="876">
      <c r="B876" s="57"/>
      <c r="L876" s="75"/>
      <c r="Q876" s="57"/>
    </row>
    <row r="877">
      <c r="B877" s="57"/>
      <c r="L877" s="75"/>
      <c r="Q877" s="57"/>
    </row>
    <row r="878">
      <c r="B878" s="57"/>
      <c r="L878" s="75"/>
      <c r="Q878" s="57"/>
    </row>
    <row r="879">
      <c r="B879" s="57"/>
      <c r="L879" s="75"/>
      <c r="Q879" s="57"/>
    </row>
    <row r="880">
      <c r="B880" s="57"/>
      <c r="L880" s="75"/>
      <c r="Q880" s="57"/>
    </row>
    <row r="881">
      <c r="B881" s="57"/>
      <c r="L881" s="75"/>
      <c r="Q881" s="57"/>
    </row>
    <row r="882">
      <c r="B882" s="57"/>
      <c r="L882" s="75"/>
      <c r="Q882" s="57"/>
    </row>
    <row r="883">
      <c r="B883" s="57"/>
      <c r="L883" s="75"/>
      <c r="Q883" s="57"/>
    </row>
    <row r="884">
      <c r="B884" s="57"/>
      <c r="L884" s="75"/>
      <c r="Q884" s="57"/>
    </row>
    <row r="885">
      <c r="B885" s="57"/>
      <c r="L885" s="75"/>
      <c r="Q885" s="57"/>
    </row>
    <row r="886">
      <c r="B886" s="57"/>
      <c r="L886" s="75"/>
      <c r="Q886" s="57"/>
    </row>
    <row r="887">
      <c r="B887" s="57"/>
      <c r="L887" s="75"/>
      <c r="Q887" s="57"/>
    </row>
    <row r="888">
      <c r="B888" s="57"/>
      <c r="L888" s="75"/>
      <c r="Q888" s="57"/>
    </row>
    <row r="889">
      <c r="B889" s="57"/>
      <c r="L889" s="75"/>
      <c r="Q889" s="57"/>
    </row>
    <row r="890">
      <c r="B890" s="57"/>
      <c r="L890" s="75"/>
      <c r="Q890" s="57"/>
    </row>
    <row r="891">
      <c r="B891" s="57"/>
      <c r="L891" s="75"/>
      <c r="Q891" s="57"/>
    </row>
    <row r="892">
      <c r="B892" s="57"/>
      <c r="L892" s="75"/>
      <c r="Q892" s="57"/>
    </row>
    <row r="893">
      <c r="B893" s="57"/>
      <c r="L893" s="75"/>
      <c r="Q893" s="57"/>
    </row>
    <row r="894">
      <c r="B894" s="57"/>
      <c r="L894" s="75"/>
      <c r="Q894" s="57"/>
    </row>
    <row r="895">
      <c r="B895" s="57"/>
      <c r="L895" s="75"/>
      <c r="Q895" s="57"/>
    </row>
    <row r="896">
      <c r="B896" s="57"/>
      <c r="L896" s="75"/>
      <c r="Q896" s="57"/>
    </row>
    <row r="897">
      <c r="B897" s="57"/>
      <c r="L897" s="75"/>
      <c r="Q897" s="57"/>
    </row>
    <row r="898">
      <c r="B898" s="57"/>
      <c r="L898" s="75"/>
      <c r="Q898" s="57"/>
    </row>
    <row r="899">
      <c r="B899" s="57"/>
      <c r="L899" s="75"/>
      <c r="Q899" s="57"/>
    </row>
    <row r="900">
      <c r="B900" s="57"/>
      <c r="L900" s="75"/>
      <c r="Q900" s="57"/>
    </row>
    <row r="901">
      <c r="B901" s="57"/>
      <c r="L901" s="75"/>
      <c r="Q901" s="57"/>
    </row>
    <row r="902">
      <c r="B902" s="57"/>
      <c r="L902" s="75"/>
      <c r="Q902" s="57"/>
    </row>
    <row r="903">
      <c r="B903" s="57"/>
      <c r="L903" s="75"/>
      <c r="Q903" s="57"/>
    </row>
    <row r="904">
      <c r="B904" s="57"/>
      <c r="L904" s="75"/>
      <c r="Q904" s="57"/>
    </row>
    <row r="905">
      <c r="B905" s="57"/>
      <c r="L905" s="75"/>
      <c r="Q905" s="57"/>
    </row>
    <row r="906">
      <c r="B906" s="57"/>
      <c r="L906" s="75"/>
      <c r="Q906" s="57"/>
    </row>
    <row r="907">
      <c r="B907" s="57"/>
      <c r="L907" s="75"/>
      <c r="Q907" s="57"/>
    </row>
    <row r="908">
      <c r="B908" s="57"/>
      <c r="L908" s="75"/>
      <c r="Q908" s="57"/>
    </row>
    <row r="909">
      <c r="B909" s="57"/>
      <c r="L909" s="75"/>
      <c r="Q909" s="57"/>
    </row>
    <row r="910">
      <c r="B910" s="57"/>
      <c r="L910" s="75"/>
      <c r="Q910" s="57"/>
    </row>
    <row r="911">
      <c r="B911" s="57"/>
      <c r="L911" s="75"/>
      <c r="Q911" s="57"/>
    </row>
    <row r="912">
      <c r="B912" s="57"/>
      <c r="L912" s="75"/>
      <c r="Q912" s="57"/>
    </row>
    <row r="913">
      <c r="B913" s="57"/>
      <c r="L913" s="75"/>
      <c r="Q913" s="57"/>
    </row>
    <row r="914">
      <c r="B914" s="57"/>
      <c r="L914" s="75"/>
      <c r="Q914" s="57"/>
    </row>
    <row r="915">
      <c r="B915" s="57"/>
      <c r="L915" s="75"/>
      <c r="Q915" s="57"/>
    </row>
    <row r="916">
      <c r="B916" s="57"/>
      <c r="L916" s="75"/>
      <c r="Q916" s="57"/>
    </row>
    <row r="917">
      <c r="B917" s="57"/>
      <c r="L917" s="75"/>
      <c r="Q917" s="57"/>
    </row>
    <row r="918">
      <c r="B918" s="57"/>
      <c r="L918" s="75"/>
      <c r="Q918" s="57"/>
    </row>
    <row r="919">
      <c r="B919" s="57"/>
      <c r="L919" s="75"/>
      <c r="Q919" s="57"/>
    </row>
    <row r="920">
      <c r="B920" s="57"/>
      <c r="L920" s="75"/>
      <c r="Q920" s="57"/>
    </row>
    <row r="921">
      <c r="B921" s="57"/>
      <c r="L921" s="75"/>
      <c r="Q921" s="57"/>
    </row>
    <row r="922">
      <c r="B922" s="57"/>
      <c r="L922" s="75"/>
      <c r="Q922" s="57"/>
    </row>
    <row r="923">
      <c r="B923" s="57"/>
      <c r="L923" s="75"/>
      <c r="Q923" s="57"/>
    </row>
    <row r="924">
      <c r="B924" s="57"/>
      <c r="L924" s="75"/>
      <c r="Q924" s="57"/>
    </row>
    <row r="925">
      <c r="B925" s="57"/>
      <c r="L925" s="75"/>
      <c r="Q925" s="57"/>
    </row>
    <row r="926">
      <c r="B926" s="57"/>
      <c r="L926" s="75"/>
      <c r="Q926" s="57"/>
    </row>
    <row r="927">
      <c r="B927" s="57"/>
      <c r="L927" s="75"/>
      <c r="Q927" s="57"/>
    </row>
    <row r="928">
      <c r="B928" s="57"/>
      <c r="L928" s="75"/>
      <c r="Q928" s="57"/>
    </row>
    <row r="929">
      <c r="B929" s="57"/>
      <c r="L929" s="75"/>
      <c r="Q929" s="57"/>
    </row>
    <row r="930">
      <c r="B930" s="57"/>
      <c r="L930" s="75"/>
      <c r="Q930" s="57"/>
    </row>
    <row r="931">
      <c r="B931" s="57"/>
      <c r="L931" s="75"/>
      <c r="Q931" s="57"/>
    </row>
    <row r="932">
      <c r="B932" s="57"/>
      <c r="L932" s="75"/>
      <c r="Q932" s="57"/>
    </row>
    <row r="933">
      <c r="B933" s="57"/>
      <c r="L933" s="75"/>
      <c r="Q933" s="57"/>
    </row>
    <row r="934">
      <c r="B934" s="57"/>
      <c r="L934" s="75"/>
      <c r="Q934" s="57"/>
    </row>
    <row r="935">
      <c r="B935" s="57"/>
      <c r="L935" s="75"/>
      <c r="Q935" s="57"/>
    </row>
    <row r="936">
      <c r="B936" s="57"/>
      <c r="L936" s="75"/>
      <c r="Q936" s="57"/>
    </row>
    <row r="937">
      <c r="B937" s="57"/>
      <c r="L937" s="75"/>
      <c r="Q937" s="57"/>
    </row>
    <row r="938">
      <c r="B938" s="57"/>
      <c r="L938" s="75"/>
      <c r="Q938" s="57"/>
    </row>
    <row r="939">
      <c r="B939" s="57"/>
      <c r="L939" s="75"/>
      <c r="Q939" s="57"/>
    </row>
    <row r="940">
      <c r="B940" s="57"/>
      <c r="L940" s="75"/>
      <c r="Q940" s="57"/>
    </row>
    <row r="941">
      <c r="B941" s="57"/>
      <c r="L941" s="75"/>
      <c r="Q941" s="57"/>
    </row>
    <row r="942">
      <c r="B942" s="57"/>
      <c r="L942" s="75"/>
      <c r="Q942" s="57"/>
    </row>
    <row r="943">
      <c r="B943" s="57"/>
      <c r="L943" s="75"/>
      <c r="Q943" s="57"/>
    </row>
    <row r="944">
      <c r="B944" s="57"/>
      <c r="L944" s="75"/>
      <c r="Q944" s="57"/>
    </row>
    <row r="945">
      <c r="B945" s="57"/>
      <c r="L945" s="75"/>
      <c r="Q945" s="57"/>
    </row>
    <row r="946">
      <c r="B946" s="57"/>
      <c r="L946" s="75"/>
      <c r="Q946" s="57"/>
    </row>
    <row r="947">
      <c r="B947" s="57"/>
      <c r="L947" s="75"/>
      <c r="Q947" s="57"/>
    </row>
    <row r="948">
      <c r="B948" s="57"/>
      <c r="L948" s="75"/>
      <c r="Q948" s="57"/>
    </row>
    <row r="949">
      <c r="B949" s="57"/>
      <c r="L949" s="75"/>
      <c r="Q949" s="57"/>
    </row>
    <row r="950">
      <c r="B950" s="57"/>
      <c r="L950" s="75"/>
      <c r="Q950" s="57"/>
    </row>
    <row r="951">
      <c r="B951" s="57"/>
      <c r="L951" s="75"/>
      <c r="Q951" s="57"/>
    </row>
    <row r="952">
      <c r="B952" s="57"/>
      <c r="L952" s="75"/>
      <c r="Q952" s="57"/>
    </row>
    <row r="953">
      <c r="B953" s="57"/>
      <c r="L953" s="75"/>
      <c r="Q953" s="57"/>
    </row>
    <row r="954">
      <c r="B954" s="57"/>
      <c r="L954" s="75"/>
      <c r="Q954" s="57"/>
    </row>
    <row r="955">
      <c r="B955" s="57"/>
      <c r="L955" s="75"/>
      <c r="Q955" s="57"/>
    </row>
    <row r="956">
      <c r="B956" s="57"/>
      <c r="L956" s="75"/>
      <c r="Q956" s="57"/>
    </row>
    <row r="957">
      <c r="B957" s="57"/>
      <c r="L957" s="75"/>
      <c r="Q957" s="57"/>
    </row>
    <row r="958">
      <c r="B958" s="57"/>
      <c r="L958" s="75"/>
      <c r="Q958" s="57"/>
    </row>
    <row r="959">
      <c r="B959" s="57"/>
      <c r="L959" s="75"/>
      <c r="Q959" s="57"/>
    </row>
    <row r="960">
      <c r="B960" s="57"/>
      <c r="L960" s="75"/>
      <c r="Q960" s="57"/>
    </row>
    <row r="961">
      <c r="B961" s="57"/>
      <c r="L961" s="75"/>
      <c r="Q961" s="57"/>
    </row>
    <row r="962">
      <c r="B962" s="57"/>
      <c r="L962" s="75"/>
      <c r="Q962" s="57"/>
    </row>
    <row r="963">
      <c r="B963" s="57"/>
      <c r="L963" s="75"/>
      <c r="Q963" s="57"/>
    </row>
    <row r="964">
      <c r="B964" s="57"/>
      <c r="L964" s="75"/>
      <c r="Q964" s="57"/>
    </row>
    <row r="965">
      <c r="B965" s="57"/>
      <c r="L965" s="75"/>
      <c r="Q965" s="57"/>
    </row>
    <row r="966">
      <c r="B966" s="57"/>
      <c r="L966" s="75"/>
      <c r="Q966" s="57"/>
    </row>
    <row r="967">
      <c r="B967" s="57"/>
      <c r="L967" s="75"/>
      <c r="Q967" s="57"/>
    </row>
    <row r="968">
      <c r="B968" s="57"/>
      <c r="L968" s="75"/>
      <c r="Q968" s="57"/>
    </row>
    <row r="969">
      <c r="B969" s="57"/>
      <c r="L969" s="75"/>
      <c r="Q969" s="57"/>
    </row>
    <row r="970">
      <c r="B970" s="57"/>
      <c r="L970" s="75"/>
      <c r="Q970" s="57"/>
    </row>
    <row r="971">
      <c r="B971" s="57"/>
      <c r="L971" s="75"/>
      <c r="Q971" s="57"/>
    </row>
    <row r="972">
      <c r="B972" s="57"/>
      <c r="L972" s="75"/>
      <c r="Q972" s="57"/>
    </row>
    <row r="973">
      <c r="B973" s="57"/>
      <c r="L973" s="75"/>
      <c r="Q973" s="57"/>
    </row>
    <row r="974">
      <c r="B974" s="57"/>
      <c r="L974" s="75"/>
      <c r="Q974" s="57"/>
    </row>
    <row r="975">
      <c r="B975" s="57"/>
      <c r="L975" s="75"/>
      <c r="Q975" s="57"/>
    </row>
    <row r="976">
      <c r="B976" s="57"/>
      <c r="L976" s="75"/>
      <c r="Q976" s="57"/>
    </row>
    <row r="977">
      <c r="B977" s="57"/>
      <c r="L977" s="75"/>
      <c r="Q977" s="57"/>
    </row>
    <row r="978">
      <c r="B978" s="57"/>
      <c r="L978" s="75"/>
      <c r="Q978" s="57"/>
    </row>
    <row r="979">
      <c r="B979" s="57"/>
      <c r="L979" s="75"/>
      <c r="Q979" s="57"/>
    </row>
    <row r="980">
      <c r="B980" s="57"/>
      <c r="L980" s="75"/>
      <c r="Q980" s="57"/>
    </row>
    <row r="981">
      <c r="B981" s="57"/>
      <c r="L981" s="75"/>
      <c r="Q981" s="57"/>
    </row>
    <row r="982">
      <c r="B982" s="57"/>
      <c r="L982" s="75"/>
      <c r="Q982" s="57"/>
    </row>
    <row r="983">
      <c r="B983" s="57"/>
      <c r="L983" s="75"/>
      <c r="Q983" s="57"/>
    </row>
    <row r="984">
      <c r="B984" s="57"/>
      <c r="L984" s="75"/>
      <c r="Q984" s="57"/>
    </row>
    <row r="985">
      <c r="B985" s="57"/>
      <c r="L985" s="75"/>
      <c r="Q985" s="57"/>
    </row>
    <row r="986">
      <c r="B986" s="57"/>
      <c r="L986" s="75"/>
      <c r="Q986" s="57"/>
    </row>
    <row r="987">
      <c r="B987" s="57"/>
      <c r="L987" s="75"/>
      <c r="Q987" s="57"/>
    </row>
    <row r="988">
      <c r="B988" s="57"/>
      <c r="L988" s="75"/>
      <c r="Q988" s="57"/>
    </row>
    <row r="989">
      <c r="B989" s="57"/>
      <c r="L989" s="75"/>
      <c r="Q989" s="57"/>
    </row>
    <row r="990">
      <c r="B990" s="57"/>
      <c r="L990" s="75"/>
      <c r="Q990" s="57"/>
    </row>
    <row r="991">
      <c r="B991" s="57"/>
      <c r="L991" s="75"/>
      <c r="Q991" s="57"/>
    </row>
    <row r="992">
      <c r="B992" s="57"/>
      <c r="L992" s="75"/>
      <c r="Q992" s="57"/>
    </row>
    <row r="993">
      <c r="B993" s="57"/>
      <c r="L993" s="75"/>
      <c r="Q993" s="57"/>
    </row>
    <row r="994">
      <c r="B994" s="57"/>
      <c r="L994" s="75"/>
      <c r="Q994" s="57"/>
    </row>
    <row r="995">
      <c r="B995" s="57"/>
      <c r="L995" s="75"/>
      <c r="Q995" s="57"/>
    </row>
    <row r="996">
      <c r="B996" s="57"/>
      <c r="L996" s="75"/>
      <c r="Q996" s="57"/>
    </row>
    <row r="997">
      <c r="B997" s="57"/>
      <c r="L997" s="75"/>
      <c r="Q997" s="57"/>
    </row>
    <row r="998">
      <c r="B998" s="57"/>
      <c r="L998" s="75"/>
      <c r="Q998" s="57"/>
    </row>
    <row r="999">
      <c r="B999" s="57"/>
      <c r="L999" s="75"/>
      <c r="Q999" s="57"/>
    </row>
    <row r="1000">
      <c r="B1000" s="57"/>
      <c r="L1000" s="75"/>
      <c r="Q1000" s="57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2" ht="12.75" customHeight="1">
      <c r="A2" s="60" t="s">
        <v>4157</v>
      </c>
      <c r="B2" s="65">
        <v>1.0</v>
      </c>
      <c r="C2" s="65" t="s">
        <v>5057</v>
      </c>
      <c r="D2" s="3" t="s">
        <v>5058</v>
      </c>
      <c r="E2" s="3" t="s">
        <v>11</v>
      </c>
      <c r="F2" s="3" t="s">
        <v>422</v>
      </c>
      <c r="G2" s="3" t="s">
        <v>5059</v>
      </c>
      <c r="H2" s="3" t="s">
        <v>5059</v>
      </c>
      <c r="I2" s="65">
        <v>2023.0</v>
      </c>
      <c r="J2" s="80"/>
      <c r="K2" s="3" t="s">
        <v>157</v>
      </c>
      <c r="L2" s="3" t="s">
        <v>1336</v>
      </c>
      <c r="M2" s="3" t="s">
        <v>5059</v>
      </c>
      <c r="N2" s="3" t="s">
        <v>5059</v>
      </c>
      <c r="O2" s="3" t="s">
        <v>5060</v>
      </c>
      <c r="P2" s="3" t="s">
        <v>5059</v>
      </c>
    </row>
    <row r="3" ht="12.75" customHeight="1">
      <c r="A3" s="60" t="s">
        <v>4157</v>
      </c>
      <c r="B3" s="65">
        <v>1.0</v>
      </c>
      <c r="C3" s="65" t="s">
        <v>5061</v>
      </c>
      <c r="D3" s="3" t="s">
        <v>5062</v>
      </c>
      <c r="E3" s="3" t="s">
        <v>11</v>
      </c>
      <c r="F3" s="3" t="s">
        <v>422</v>
      </c>
      <c r="G3" s="3" t="s">
        <v>19</v>
      </c>
      <c r="H3" s="3" t="s">
        <v>5063</v>
      </c>
      <c r="I3" s="65">
        <v>2023.0</v>
      </c>
      <c r="J3" s="80"/>
      <c r="K3" s="3" t="s">
        <v>16</v>
      </c>
      <c r="L3" s="3" t="s">
        <v>5064</v>
      </c>
      <c r="M3" s="3" t="s">
        <v>5059</v>
      </c>
      <c r="N3" s="3" t="s">
        <v>2149</v>
      </c>
      <c r="O3" s="3" t="s">
        <v>5060</v>
      </c>
      <c r="P3" s="3" t="s">
        <v>5059</v>
      </c>
    </row>
    <row r="4" ht="12.75" customHeight="1">
      <c r="A4" s="60" t="s">
        <v>4157</v>
      </c>
      <c r="B4" s="65">
        <v>1.0</v>
      </c>
      <c r="C4" s="65" t="s">
        <v>5065</v>
      </c>
      <c r="D4" s="3" t="s">
        <v>5066</v>
      </c>
      <c r="E4" s="3" t="s">
        <v>13</v>
      </c>
      <c r="F4" s="3" t="s">
        <v>311</v>
      </c>
      <c r="G4" s="3" t="s">
        <v>29</v>
      </c>
      <c r="H4" s="3" t="s">
        <v>5067</v>
      </c>
      <c r="I4" s="65">
        <v>2023.0</v>
      </c>
      <c r="J4" s="80"/>
      <c r="K4" s="3" t="s">
        <v>157</v>
      </c>
      <c r="L4" s="3" t="s">
        <v>2111</v>
      </c>
      <c r="M4" s="3" t="s">
        <v>5059</v>
      </c>
      <c r="N4" s="3" t="s">
        <v>2199</v>
      </c>
      <c r="O4" s="3" t="s">
        <v>5060</v>
      </c>
      <c r="P4" s="3" t="s">
        <v>5059</v>
      </c>
    </row>
    <row r="5" ht="12.75" customHeight="1">
      <c r="A5" s="60" t="s">
        <v>4157</v>
      </c>
      <c r="B5" s="65">
        <v>2.0</v>
      </c>
      <c r="C5" s="65" t="s">
        <v>5068</v>
      </c>
      <c r="D5" s="3" t="s">
        <v>5069</v>
      </c>
      <c r="E5" s="3" t="s">
        <v>11</v>
      </c>
      <c r="F5" s="3" t="s">
        <v>311</v>
      </c>
      <c r="G5" s="3" t="s">
        <v>31</v>
      </c>
      <c r="H5" s="3" t="s">
        <v>5070</v>
      </c>
      <c r="I5" s="65">
        <v>2023.0</v>
      </c>
      <c r="J5" s="80"/>
      <c r="K5" s="3" t="s">
        <v>187</v>
      </c>
      <c r="L5" s="3" t="s">
        <v>1184</v>
      </c>
      <c r="M5" s="3" t="s">
        <v>5059</v>
      </c>
      <c r="N5" s="3" t="s">
        <v>1760</v>
      </c>
      <c r="O5" s="3" t="s">
        <v>5060</v>
      </c>
      <c r="P5" s="3" t="s">
        <v>5059</v>
      </c>
    </row>
    <row r="6" ht="12.75" customHeight="1">
      <c r="A6" s="60" t="s">
        <v>4157</v>
      </c>
      <c r="B6" s="65">
        <v>1.0</v>
      </c>
      <c r="C6" s="65" t="s">
        <v>5071</v>
      </c>
      <c r="D6" s="3" t="s">
        <v>5072</v>
      </c>
      <c r="E6" s="3" t="s">
        <v>13</v>
      </c>
      <c r="F6" s="3" t="s">
        <v>311</v>
      </c>
      <c r="G6" s="3" t="s">
        <v>31</v>
      </c>
      <c r="H6" s="3" t="s">
        <v>5073</v>
      </c>
      <c r="I6" s="65">
        <v>2023.0</v>
      </c>
      <c r="J6" s="80"/>
      <c r="K6" s="3" t="s">
        <v>187</v>
      </c>
      <c r="L6" s="3" t="s">
        <v>690</v>
      </c>
      <c r="M6" s="3" t="s">
        <v>5059</v>
      </c>
      <c r="N6" s="3" t="s">
        <v>5074</v>
      </c>
      <c r="O6" s="3" t="s">
        <v>5060</v>
      </c>
    </row>
    <row r="7" ht="12.75" customHeight="1">
      <c r="A7" s="60" t="s">
        <v>4157</v>
      </c>
      <c r="B7" s="65">
        <v>1.0</v>
      </c>
      <c r="C7" s="65" t="s">
        <v>5075</v>
      </c>
      <c r="D7" s="3" t="s">
        <v>5076</v>
      </c>
      <c r="E7" s="3" t="s">
        <v>11</v>
      </c>
      <c r="F7" s="3" t="s">
        <v>311</v>
      </c>
      <c r="G7" s="3" t="s">
        <v>37</v>
      </c>
      <c r="H7" s="3" t="s">
        <v>5077</v>
      </c>
      <c r="I7" s="65">
        <v>2023.0</v>
      </c>
      <c r="J7" s="80"/>
      <c r="K7" s="3" t="s">
        <v>1498</v>
      </c>
      <c r="L7" s="3" t="s">
        <v>251</v>
      </c>
      <c r="M7" s="3" t="s">
        <v>5059</v>
      </c>
      <c r="N7" s="3" t="s">
        <v>629</v>
      </c>
      <c r="O7" s="3" t="s">
        <v>5060</v>
      </c>
      <c r="P7" s="3" t="s">
        <v>5059</v>
      </c>
    </row>
    <row r="8" ht="12.75" customHeight="1">
      <c r="A8" s="60" t="s">
        <v>4157</v>
      </c>
      <c r="B8" s="65">
        <v>1.0</v>
      </c>
      <c r="C8" s="65" t="s">
        <v>5078</v>
      </c>
      <c r="D8" s="3" t="s">
        <v>5079</v>
      </c>
      <c r="E8" s="3" t="s">
        <v>13</v>
      </c>
      <c r="F8" s="3" t="s">
        <v>311</v>
      </c>
      <c r="G8" s="3" t="s">
        <v>39</v>
      </c>
      <c r="H8" s="3" t="s">
        <v>5080</v>
      </c>
      <c r="I8" s="65">
        <v>2023.0</v>
      </c>
      <c r="J8" s="80"/>
      <c r="K8" s="3" t="s">
        <v>537</v>
      </c>
      <c r="L8" s="3" t="s">
        <v>5081</v>
      </c>
      <c r="M8" s="3" t="s">
        <v>5059</v>
      </c>
      <c r="N8" s="3" t="s">
        <v>705</v>
      </c>
      <c r="O8" s="3" t="s">
        <v>5060</v>
      </c>
      <c r="P8" s="3" t="s">
        <v>5059</v>
      </c>
    </row>
    <row r="9" ht="12.75" customHeight="1">
      <c r="A9" s="60" t="s">
        <v>4157</v>
      </c>
      <c r="B9" s="65">
        <v>1.0</v>
      </c>
      <c r="C9" s="65" t="s">
        <v>5082</v>
      </c>
      <c r="D9" s="3" t="s">
        <v>5083</v>
      </c>
      <c r="E9" s="3" t="s">
        <v>13</v>
      </c>
      <c r="F9" s="3" t="s">
        <v>311</v>
      </c>
      <c r="G9" s="3" t="s">
        <v>39</v>
      </c>
      <c r="H9" s="3" t="s">
        <v>5084</v>
      </c>
      <c r="I9" s="65">
        <v>2023.0</v>
      </c>
      <c r="J9" s="80"/>
      <c r="K9" s="3" t="s">
        <v>537</v>
      </c>
      <c r="L9" s="3" t="s">
        <v>189</v>
      </c>
      <c r="M9" s="3" t="s">
        <v>5059</v>
      </c>
      <c r="N9" s="3" t="s">
        <v>705</v>
      </c>
      <c r="O9" s="3" t="s">
        <v>5060</v>
      </c>
      <c r="P9" s="3" t="s">
        <v>5059</v>
      </c>
    </row>
    <row r="10" ht="12.75" customHeight="1">
      <c r="A10" s="60" t="s">
        <v>4157</v>
      </c>
      <c r="B10" s="65">
        <v>1.0</v>
      </c>
      <c r="C10" s="65" t="s">
        <v>5085</v>
      </c>
      <c r="D10" s="3" t="s">
        <v>5086</v>
      </c>
      <c r="E10" s="3" t="s">
        <v>13</v>
      </c>
      <c r="F10" s="3" t="s">
        <v>311</v>
      </c>
      <c r="G10" s="3" t="s">
        <v>43</v>
      </c>
      <c r="H10" s="3" t="s">
        <v>5087</v>
      </c>
      <c r="I10" s="65">
        <v>2023.0</v>
      </c>
      <c r="J10" s="80"/>
      <c r="K10" s="3" t="s">
        <v>597</v>
      </c>
      <c r="L10" s="3" t="s">
        <v>393</v>
      </c>
      <c r="M10" s="3" t="s">
        <v>5059</v>
      </c>
      <c r="N10" s="3" t="s">
        <v>5088</v>
      </c>
      <c r="O10" s="3" t="s">
        <v>5060</v>
      </c>
      <c r="P10" s="3" t="s">
        <v>5059</v>
      </c>
    </row>
    <row r="11" ht="12.75" customHeight="1">
      <c r="A11" s="60" t="s">
        <v>4157</v>
      </c>
      <c r="B11" s="65">
        <v>1.0</v>
      </c>
      <c r="C11" s="65" t="s">
        <v>5089</v>
      </c>
      <c r="D11" s="3" t="s">
        <v>5090</v>
      </c>
      <c r="E11" s="3" t="s">
        <v>11</v>
      </c>
      <c r="F11" s="3" t="s">
        <v>311</v>
      </c>
      <c r="G11" s="3" t="s">
        <v>47</v>
      </c>
      <c r="H11" s="3" t="s">
        <v>5091</v>
      </c>
      <c r="I11" s="65">
        <v>2023.0</v>
      </c>
      <c r="J11" s="80"/>
      <c r="K11" s="3" t="s">
        <v>393</v>
      </c>
      <c r="L11" s="3" t="s">
        <v>1688</v>
      </c>
      <c r="M11" s="3" t="s">
        <v>5059</v>
      </c>
      <c r="N11" s="3" t="s">
        <v>1039</v>
      </c>
      <c r="O11" s="3" t="s">
        <v>5060</v>
      </c>
    </row>
    <row r="12" ht="12.75" customHeight="1">
      <c r="A12" s="60" t="s">
        <v>4157</v>
      </c>
      <c r="B12" s="65">
        <v>1.0</v>
      </c>
      <c r="C12" s="65" t="s">
        <v>5092</v>
      </c>
      <c r="D12" s="3" t="s">
        <v>5093</v>
      </c>
      <c r="E12" s="3" t="s">
        <v>11</v>
      </c>
      <c r="F12" s="3" t="s">
        <v>311</v>
      </c>
      <c r="G12" s="3" t="s">
        <v>53</v>
      </c>
      <c r="H12" s="3" t="s">
        <v>5094</v>
      </c>
      <c r="I12" s="65">
        <v>2023.0</v>
      </c>
      <c r="J12" s="80"/>
      <c r="K12" s="3" t="s">
        <v>153</v>
      </c>
      <c r="L12" s="3" t="s">
        <v>157</v>
      </c>
      <c r="M12" s="3" t="s">
        <v>5059</v>
      </c>
      <c r="N12" s="3" t="s">
        <v>705</v>
      </c>
      <c r="O12" s="3" t="s">
        <v>5060</v>
      </c>
      <c r="P12" s="3" t="s">
        <v>5059</v>
      </c>
    </row>
    <row r="13" ht="12.75" customHeight="1">
      <c r="A13" s="60" t="s">
        <v>4157</v>
      </c>
      <c r="B13" s="65">
        <v>1.0</v>
      </c>
      <c r="C13" s="65" t="s">
        <v>5095</v>
      </c>
      <c r="D13" s="3" t="s">
        <v>5096</v>
      </c>
      <c r="E13" s="3" t="s">
        <v>13</v>
      </c>
      <c r="F13" s="3" t="s">
        <v>311</v>
      </c>
      <c r="G13" s="3" t="s">
        <v>53</v>
      </c>
      <c r="H13" s="3" t="s">
        <v>5097</v>
      </c>
      <c r="I13" s="65">
        <v>2023.0</v>
      </c>
      <c r="J13" s="80"/>
      <c r="K13" s="3" t="s">
        <v>153</v>
      </c>
      <c r="L13" s="3" t="s">
        <v>5098</v>
      </c>
      <c r="M13" s="3" t="s">
        <v>5059</v>
      </c>
      <c r="N13" s="3" t="s">
        <v>2881</v>
      </c>
      <c r="O13" s="3" t="s">
        <v>5060</v>
      </c>
      <c r="P13" s="3" t="s">
        <v>5059</v>
      </c>
    </row>
    <row r="14" ht="12.75" customHeight="1">
      <c r="A14" s="60" t="s">
        <v>4157</v>
      </c>
      <c r="B14" s="65">
        <v>1.0</v>
      </c>
      <c r="C14" s="65" t="s">
        <v>5099</v>
      </c>
      <c r="D14" s="3" t="s">
        <v>5100</v>
      </c>
      <c r="E14" s="3" t="s">
        <v>13</v>
      </c>
      <c r="F14" s="3" t="s">
        <v>311</v>
      </c>
      <c r="G14" s="3" t="s">
        <v>61</v>
      </c>
      <c r="H14" s="3" t="s">
        <v>5101</v>
      </c>
      <c r="I14" s="65">
        <v>2023.0</v>
      </c>
      <c r="J14" s="80"/>
      <c r="K14" s="3" t="s">
        <v>459</v>
      </c>
      <c r="L14" s="3" t="s">
        <v>537</v>
      </c>
      <c r="M14" s="3" t="s">
        <v>5059</v>
      </c>
      <c r="N14" s="3" t="s">
        <v>418</v>
      </c>
      <c r="O14" s="3" t="s">
        <v>5060</v>
      </c>
    </row>
    <row r="15" ht="12.75" customHeight="1">
      <c r="A15" s="60" t="s">
        <v>4157</v>
      </c>
      <c r="B15" s="65">
        <v>1.0</v>
      </c>
      <c r="C15" s="65" t="s">
        <v>5102</v>
      </c>
      <c r="D15" s="3" t="s">
        <v>5103</v>
      </c>
      <c r="E15" s="3" t="s">
        <v>13</v>
      </c>
      <c r="F15" s="3" t="s">
        <v>358</v>
      </c>
      <c r="G15" s="3" t="s">
        <v>67</v>
      </c>
      <c r="H15" s="3" t="s">
        <v>5104</v>
      </c>
      <c r="I15" s="65">
        <v>2023.0</v>
      </c>
      <c r="J15" s="80"/>
      <c r="K15" s="3" t="s">
        <v>393</v>
      </c>
      <c r="L15" s="3" t="s">
        <v>347</v>
      </c>
      <c r="M15" s="3" t="s">
        <v>5059</v>
      </c>
      <c r="N15" s="3" t="s">
        <v>605</v>
      </c>
      <c r="O15" s="3" t="s">
        <v>5060</v>
      </c>
    </row>
    <row r="16" ht="12.75" customHeight="1">
      <c r="A16" s="60" t="s">
        <v>4157</v>
      </c>
      <c r="B16" s="65">
        <v>1.0</v>
      </c>
      <c r="C16" s="65" t="s">
        <v>5105</v>
      </c>
      <c r="D16" s="3" t="s">
        <v>5106</v>
      </c>
      <c r="E16" s="3" t="s">
        <v>11</v>
      </c>
      <c r="F16" s="3" t="s">
        <v>311</v>
      </c>
      <c r="G16" s="3" t="s">
        <v>67</v>
      </c>
      <c r="H16" s="3" t="s">
        <v>5107</v>
      </c>
      <c r="I16" s="65">
        <v>2023.0</v>
      </c>
      <c r="J16" s="80"/>
      <c r="K16" s="3" t="s">
        <v>393</v>
      </c>
      <c r="L16" s="3" t="s">
        <v>217</v>
      </c>
      <c r="M16" s="3" t="s">
        <v>5059</v>
      </c>
      <c r="N16" s="3" t="s">
        <v>4489</v>
      </c>
      <c r="O16" s="3" t="s">
        <v>5060</v>
      </c>
    </row>
    <row r="17" ht="12.75" customHeight="1">
      <c r="A17" s="60" t="s">
        <v>4157</v>
      </c>
      <c r="B17" s="65">
        <v>1.0</v>
      </c>
      <c r="C17" s="65" t="s">
        <v>5108</v>
      </c>
      <c r="D17" s="3" t="s">
        <v>5109</v>
      </c>
      <c r="E17" s="3" t="s">
        <v>11</v>
      </c>
      <c r="F17" s="3" t="s">
        <v>311</v>
      </c>
      <c r="G17" s="3" t="s">
        <v>69</v>
      </c>
      <c r="H17" s="3" t="s">
        <v>5110</v>
      </c>
      <c r="I17" s="65">
        <v>2023.0</v>
      </c>
      <c r="J17" s="80"/>
      <c r="K17" s="3" t="s">
        <v>157</v>
      </c>
      <c r="L17" s="3" t="s">
        <v>2796</v>
      </c>
      <c r="M17" s="3" t="s">
        <v>5059</v>
      </c>
      <c r="N17" s="3" t="s">
        <v>1193</v>
      </c>
      <c r="O17" s="3" t="s">
        <v>5060</v>
      </c>
      <c r="P17" s="3" t="s">
        <v>5059</v>
      </c>
    </row>
    <row r="18" ht="12.75" customHeight="1">
      <c r="A18" s="60" t="s">
        <v>4157</v>
      </c>
      <c r="B18" s="65">
        <v>1.0</v>
      </c>
      <c r="C18" s="65" t="s">
        <v>5111</v>
      </c>
      <c r="D18" s="3" t="s">
        <v>5112</v>
      </c>
      <c r="E18" s="3" t="s">
        <v>11</v>
      </c>
      <c r="F18" s="3" t="s">
        <v>311</v>
      </c>
      <c r="G18" s="3" t="s">
        <v>69</v>
      </c>
      <c r="H18" s="3" t="s">
        <v>5113</v>
      </c>
      <c r="I18" s="65">
        <v>2023.0</v>
      </c>
      <c r="J18" s="80"/>
      <c r="K18" s="3" t="s">
        <v>157</v>
      </c>
      <c r="L18" s="3" t="s">
        <v>473</v>
      </c>
      <c r="M18" s="3" t="s">
        <v>5059</v>
      </c>
      <c r="N18" s="3" t="s">
        <v>639</v>
      </c>
      <c r="O18" s="3" t="s">
        <v>5060</v>
      </c>
    </row>
    <row r="19" ht="12.75" customHeight="1">
      <c r="A19" s="60" t="s">
        <v>4157</v>
      </c>
      <c r="B19" s="65">
        <v>1.0</v>
      </c>
      <c r="C19" s="65" t="s">
        <v>5114</v>
      </c>
      <c r="D19" s="3" t="s">
        <v>5115</v>
      </c>
      <c r="E19" s="3" t="s">
        <v>11</v>
      </c>
      <c r="F19" s="3" t="s">
        <v>311</v>
      </c>
      <c r="G19" s="3" t="s">
        <v>69</v>
      </c>
      <c r="H19" s="3" t="s">
        <v>5116</v>
      </c>
      <c r="I19" s="65">
        <v>2023.0</v>
      </c>
      <c r="J19" s="80"/>
      <c r="K19" s="3" t="s">
        <v>157</v>
      </c>
      <c r="L19" s="3" t="s">
        <v>5117</v>
      </c>
      <c r="M19" s="3" t="s">
        <v>5059</v>
      </c>
      <c r="N19" s="3" t="s">
        <v>814</v>
      </c>
      <c r="O19" s="3" t="s">
        <v>5060</v>
      </c>
    </row>
    <row r="20" ht="12.75" customHeight="1">
      <c r="A20" s="60" t="s">
        <v>4157</v>
      </c>
      <c r="B20" s="65">
        <v>1.0</v>
      </c>
      <c r="C20" s="65" t="s">
        <v>5118</v>
      </c>
      <c r="D20" s="3" t="s">
        <v>5119</v>
      </c>
      <c r="E20" s="3" t="s">
        <v>13</v>
      </c>
      <c r="F20" s="3" t="s">
        <v>311</v>
      </c>
      <c r="G20" s="3" t="s">
        <v>69</v>
      </c>
      <c r="H20" s="3" t="s">
        <v>5120</v>
      </c>
      <c r="I20" s="65">
        <v>2023.0</v>
      </c>
      <c r="J20" s="80"/>
      <c r="K20" s="3" t="s">
        <v>157</v>
      </c>
      <c r="L20" s="3" t="s">
        <v>3143</v>
      </c>
      <c r="M20" s="3" t="s">
        <v>5059</v>
      </c>
      <c r="N20" s="3" t="s">
        <v>5121</v>
      </c>
      <c r="O20" s="3" t="s">
        <v>5060</v>
      </c>
    </row>
    <row r="21" ht="12.75" customHeight="1">
      <c r="A21" s="60" t="s">
        <v>4157</v>
      </c>
      <c r="B21" s="65">
        <v>1.0</v>
      </c>
      <c r="C21" s="65" t="s">
        <v>5122</v>
      </c>
      <c r="D21" s="3" t="s">
        <v>5123</v>
      </c>
      <c r="E21" s="3" t="s">
        <v>13</v>
      </c>
      <c r="F21" s="3" t="s">
        <v>2249</v>
      </c>
      <c r="G21" s="3" t="s">
        <v>75</v>
      </c>
      <c r="H21" s="3" t="s">
        <v>5124</v>
      </c>
      <c r="I21" s="65">
        <v>2023.0</v>
      </c>
      <c r="J21" s="80"/>
      <c r="K21" s="3" t="s">
        <v>16</v>
      </c>
      <c r="L21" s="3" t="s">
        <v>131</v>
      </c>
      <c r="M21" s="3" t="s">
        <v>5059</v>
      </c>
      <c r="N21" s="3" t="s">
        <v>618</v>
      </c>
      <c r="O21" s="3" t="s">
        <v>5060</v>
      </c>
      <c r="P21" s="3" t="s">
        <v>5059</v>
      </c>
    </row>
    <row r="22" ht="12.75" customHeight="1">
      <c r="A22" s="60" t="s">
        <v>4157</v>
      </c>
      <c r="B22" s="65">
        <v>1.0</v>
      </c>
      <c r="C22" s="65" t="s">
        <v>5125</v>
      </c>
      <c r="D22" s="3" t="s">
        <v>5126</v>
      </c>
      <c r="E22" s="3" t="s">
        <v>13</v>
      </c>
      <c r="F22" s="3" t="s">
        <v>311</v>
      </c>
      <c r="G22" s="3" t="s">
        <v>97</v>
      </c>
      <c r="H22" s="3" t="s">
        <v>5127</v>
      </c>
      <c r="I22" s="65">
        <v>2023.0</v>
      </c>
      <c r="J22" s="80"/>
      <c r="K22" s="3" t="s">
        <v>1446</v>
      </c>
      <c r="L22" s="3" t="s">
        <v>187</v>
      </c>
      <c r="M22" s="3" t="s">
        <v>5059</v>
      </c>
      <c r="N22" s="3" t="s">
        <v>1675</v>
      </c>
      <c r="O22" s="3" t="s">
        <v>5060</v>
      </c>
    </row>
    <row r="23" ht="12.75" customHeight="1">
      <c r="A23" s="60" t="s">
        <v>4157</v>
      </c>
      <c r="B23" s="65">
        <v>1.0</v>
      </c>
      <c r="C23" s="65" t="s">
        <v>5128</v>
      </c>
      <c r="D23" s="3" t="s">
        <v>5129</v>
      </c>
      <c r="E23" s="3" t="s">
        <v>13</v>
      </c>
      <c r="F23" s="3" t="s">
        <v>333</v>
      </c>
      <c r="G23" s="3" t="s">
        <v>113</v>
      </c>
      <c r="H23" s="3" t="s">
        <v>5130</v>
      </c>
      <c r="I23" s="65">
        <v>2023.0</v>
      </c>
      <c r="J23" s="80"/>
      <c r="K23" s="3" t="s">
        <v>459</v>
      </c>
      <c r="L23" s="3" t="s">
        <v>336</v>
      </c>
      <c r="M23" s="3" t="s">
        <v>5059</v>
      </c>
      <c r="N23" s="3" t="s">
        <v>673</v>
      </c>
      <c r="O23" s="3" t="s">
        <v>5060</v>
      </c>
      <c r="P23" s="3" t="s">
        <v>5059</v>
      </c>
    </row>
    <row r="24" ht="12.75" customHeight="1">
      <c r="A24" s="60" t="s">
        <v>4157</v>
      </c>
      <c r="B24" s="65">
        <v>1.0</v>
      </c>
      <c r="C24" s="65" t="s">
        <v>5131</v>
      </c>
      <c r="D24" s="3" t="s">
        <v>5132</v>
      </c>
      <c r="E24" s="3" t="s">
        <v>11</v>
      </c>
      <c r="F24" s="3" t="s">
        <v>311</v>
      </c>
      <c r="G24" s="3" t="s">
        <v>113</v>
      </c>
      <c r="H24" s="3" t="s">
        <v>5133</v>
      </c>
      <c r="I24" s="65">
        <v>2023.0</v>
      </c>
      <c r="J24" s="80"/>
      <c r="K24" s="3" t="s">
        <v>459</v>
      </c>
      <c r="L24" s="3" t="s">
        <v>3830</v>
      </c>
      <c r="M24" s="3" t="s">
        <v>5059</v>
      </c>
      <c r="N24" s="3" t="s">
        <v>1254</v>
      </c>
      <c r="O24" s="3" t="s">
        <v>5060</v>
      </c>
      <c r="P24" s="3" t="s">
        <v>5059</v>
      </c>
    </row>
    <row r="25" ht="12.75" customHeight="1">
      <c r="A25" s="60" t="s">
        <v>4157</v>
      </c>
      <c r="B25" s="65">
        <v>2.0</v>
      </c>
      <c r="C25" s="65" t="s">
        <v>5134</v>
      </c>
      <c r="D25" s="3" t="s">
        <v>5135</v>
      </c>
      <c r="E25" s="3" t="s">
        <v>11</v>
      </c>
      <c r="F25" s="3" t="s">
        <v>311</v>
      </c>
      <c r="G25" s="3" t="s">
        <v>113</v>
      </c>
      <c r="H25" s="3" t="s">
        <v>5136</v>
      </c>
      <c r="I25" s="65">
        <v>2023.0</v>
      </c>
      <c r="J25" s="80"/>
      <c r="K25" s="3" t="s">
        <v>459</v>
      </c>
      <c r="L25" s="3" t="s">
        <v>509</v>
      </c>
      <c r="M25" s="3" t="s">
        <v>5059</v>
      </c>
      <c r="N25" s="3" t="s">
        <v>4627</v>
      </c>
      <c r="O25" s="3" t="s">
        <v>5060</v>
      </c>
      <c r="P25" s="3" t="s">
        <v>5059</v>
      </c>
    </row>
    <row r="26" ht="12.75" customHeight="1">
      <c r="A26" s="60" t="s">
        <v>4157</v>
      </c>
      <c r="B26" s="65">
        <v>1.0</v>
      </c>
      <c r="C26" s="65" t="s">
        <v>5137</v>
      </c>
      <c r="D26" s="3" t="s">
        <v>5138</v>
      </c>
      <c r="E26" s="3" t="s">
        <v>13</v>
      </c>
      <c r="F26" s="3" t="s">
        <v>311</v>
      </c>
      <c r="G26" s="3" t="s">
        <v>113</v>
      </c>
      <c r="H26" s="3" t="s">
        <v>1816</v>
      </c>
      <c r="I26" s="65">
        <v>2023.0</v>
      </c>
      <c r="J26" s="80"/>
      <c r="K26" s="3" t="s">
        <v>459</v>
      </c>
      <c r="L26" s="3" t="s">
        <v>5139</v>
      </c>
      <c r="M26" s="3" t="s">
        <v>5059</v>
      </c>
      <c r="N26" s="3" t="s">
        <v>639</v>
      </c>
      <c r="O26" s="3" t="s">
        <v>5060</v>
      </c>
    </row>
    <row r="27" ht="12.75" customHeight="1">
      <c r="A27" s="60" t="s">
        <v>4157</v>
      </c>
      <c r="B27" s="65">
        <v>1.0</v>
      </c>
      <c r="C27" s="65" t="s">
        <v>5140</v>
      </c>
      <c r="D27" s="3" t="s">
        <v>5141</v>
      </c>
      <c r="E27" s="3" t="s">
        <v>11</v>
      </c>
      <c r="F27" s="3" t="s">
        <v>311</v>
      </c>
      <c r="G27" s="3" t="s">
        <v>119</v>
      </c>
      <c r="H27" s="3" t="s">
        <v>5142</v>
      </c>
      <c r="I27" s="65">
        <v>2023.0</v>
      </c>
      <c r="J27" s="80"/>
      <c r="K27" s="3" t="s">
        <v>1740</v>
      </c>
      <c r="L27" s="3" t="s">
        <v>2023</v>
      </c>
      <c r="M27" s="3" t="s">
        <v>5059</v>
      </c>
      <c r="N27" s="3" t="s">
        <v>1435</v>
      </c>
      <c r="O27" s="3" t="s">
        <v>5060</v>
      </c>
    </row>
    <row r="28" ht="12.75" customHeight="1">
      <c r="A28" s="60" t="s">
        <v>4157</v>
      </c>
      <c r="B28" s="65">
        <v>1.0</v>
      </c>
      <c r="C28" s="65" t="s">
        <v>5143</v>
      </c>
      <c r="D28" s="3" t="s">
        <v>5144</v>
      </c>
      <c r="E28" s="3" t="s">
        <v>13</v>
      </c>
      <c r="F28" s="3" t="s">
        <v>311</v>
      </c>
      <c r="G28" s="3" t="s">
        <v>119</v>
      </c>
      <c r="H28" s="3" t="s">
        <v>5145</v>
      </c>
      <c r="I28" s="65">
        <v>2023.0</v>
      </c>
      <c r="J28" s="80"/>
      <c r="K28" s="3" t="s">
        <v>1740</v>
      </c>
      <c r="L28" s="3" t="s">
        <v>5146</v>
      </c>
      <c r="M28" s="3" t="s">
        <v>5059</v>
      </c>
      <c r="N28" s="3" t="s">
        <v>5147</v>
      </c>
      <c r="O28" s="3" t="s">
        <v>5060</v>
      </c>
    </row>
    <row r="29" ht="12.75" customHeight="1">
      <c r="A29" s="60" t="s">
        <v>4157</v>
      </c>
      <c r="B29" s="65">
        <v>1.0</v>
      </c>
      <c r="C29" s="65" t="s">
        <v>5148</v>
      </c>
      <c r="D29" s="3" t="s">
        <v>5149</v>
      </c>
      <c r="E29" s="3" t="s">
        <v>13</v>
      </c>
      <c r="F29" s="3" t="s">
        <v>311</v>
      </c>
      <c r="G29" s="3" t="s">
        <v>133</v>
      </c>
      <c r="H29" s="3" t="s">
        <v>5150</v>
      </c>
      <c r="I29" s="65">
        <v>2023.0</v>
      </c>
      <c r="J29" s="80"/>
      <c r="K29" s="3" t="s">
        <v>1611</v>
      </c>
      <c r="L29" s="3" t="s">
        <v>1740</v>
      </c>
      <c r="M29" s="3" t="s">
        <v>5059</v>
      </c>
      <c r="N29" s="3" t="s">
        <v>2476</v>
      </c>
      <c r="O29" s="3" t="s">
        <v>5060</v>
      </c>
    </row>
    <row r="30" ht="12.75" customHeight="1">
      <c r="A30" s="60" t="s">
        <v>4157</v>
      </c>
      <c r="B30" s="65">
        <v>2.0</v>
      </c>
      <c r="C30" s="65" t="s">
        <v>5151</v>
      </c>
      <c r="D30" s="3" t="s">
        <v>5152</v>
      </c>
      <c r="E30" s="3" t="s">
        <v>13</v>
      </c>
      <c r="F30" s="3" t="s">
        <v>311</v>
      </c>
      <c r="G30" s="3" t="s">
        <v>141</v>
      </c>
      <c r="H30" s="3" t="s">
        <v>5153</v>
      </c>
      <c r="I30" s="65">
        <v>2023.0</v>
      </c>
      <c r="J30" s="80"/>
      <c r="K30" s="3" t="s">
        <v>1823</v>
      </c>
      <c r="L30" s="3" t="s">
        <v>1321</v>
      </c>
      <c r="M30" s="3" t="s">
        <v>5059</v>
      </c>
      <c r="N30" s="3" t="s">
        <v>1448</v>
      </c>
      <c r="O30" s="3" t="s">
        <v>5060</v>
      </c>
      <c r="P30" s="3" t="s">
        <v>5059</v>
      </c>
    </row>
    <row r="31" ht="12.75" customHeight="1">
      <c r="A31" s="60" t="s">
        <v>4157</v>
      </c>
      <c r="B31" s="65">
        <v>1.0</v>
      </c>
      <c r="C31" s="65" t="s">
        <v>5154</v>
      </c>
      <c r="D31" s="3" t="s">
        <v>5155</v>
      </c>
      <c r="E31" s="3" t="s">
        <v>11</v>
      </c>
      <c r="F31" s="3" t="s">
        <v>311</v>
      </c>
      <c r="G31" s="3" t="s">
        <v>155</v>
      </c>
      <c r="H31" s="3" t="s">
        <v>5156</v>
      </c>
      <c r="I31" s="65">
        <v>2023.0</v>
      </c>
      <c r="J31" s="80"/>
      <c r="K31" s="3" t="s">
        <v>157</v>
      </c>
      <c r="L31" s="3" t="s">
        <v>467</v>
      </c>
      <c r="M31" s="3" t="s">
        <v>5059</v>
      </c>
      <c r="N31" s="3" t="s">
        <v>348</v>
      </c>
      <c r="O31" s="3" t="s">
        <v>5060</v>
      </c>
      <c r="P31" s="3" t="s">
        <v>5059</v>
      </c>
    </row>
    <row r="32" ht="12.75" customHeight="1">
      <c r="A32" s="60" t="s">
        <v>4157</v>
      </c>
      <c r="B32" s="65">
        <v>2.0</v>
      </c>
      <c r="C32" s="65" t="s">
        <v>5157</v>
      </c>
      <c r="D32" s="3" t="s">
        <v>5158</v>
      </c>
      <c r="E32" s="3" t="s">
        <v>11</v>
      </c>
      <c r="F32" s="3" t="s">
        <v>311</v>
      </c>
      <c r="G32" s="3" t="s">
        <v>155</v>
      </c>
      <c r="H32" s="3" t="s">
        <v>5159</v>
      </c>
      <c r="I32" s="65">
        <v>2023.0</v>
      </c>
      <c r="J32" s="80"/>
      <c r="K32" s="3" t="s">
        <v>157</v>
      </c>
      <c r="L32" s="3" t="s">
        <v>5160</v>
      </c>
      <c r="M32" s="3" t="s">
        <v>5059</v>
      </c>
      <c r="N32" s="3" t="s">
        <v>490</v>
      </c>
      <c r="O32" s="3" t="s">
        <v>5060</v>
      </c>
      <c r="P32" s="3" t="s">
        <v>5059</v>
      </c>
    </row>
    <row r="33" ht="12.75" customHeight="1">
      <c r="A33" s="60" t="s">
        <v>4157</v>
      </c>
      <c r="B33" s="65">
        <v>2.0</v>
      </c>
      <c r="C33" s="65" t="s">
        <v>5161</v>
      </c>
      <c r="D33" s="3" t="s">
        <v>5162</v>
      </c>
      <c r="E33" s="3" t="s">
        <v>13</v>
      </c>
      <c r="F33" s="3" t="s">
        <v>311</v>
      </c>
      <c r="G33" s="3" t="s">
        <v>467</v>
      </c>
      <c r="H33" s="3" t="s">
        <v>5163</v>
      </c>
      <c r="I33" s="65">
        <v>2023.0</v>
      </c>
      <c r="J33" s="80"/>
      <c r="K33" s="3" t="s">
        <v>141</v>
      </c>
      <c r="L33" s="3" t="s">
        <v>1446</v>
      </c>
      <c r="M33" s="3" t="s">
        <v>5059</v>
      </c>
      <c r="N33" s="3" t="s">
        <v>2354</v>
      </c>
      <c r="O33" s="3" t="s">
        <v>5060</v>
      </c>
      <c r="P33" s="3" t="s">
        <v>5059</v>
      </c>
    </row>
    <row r="34" ht="12.75" customHeight="1">
      <c r="A34" s="60" t="s">
        <v>4157</v>
      </c>
      <c r="B34" s="65">
        <v>2.0</v>
      </c>
      <c r="C34" s="65" t="s">
        <v>5164</v>
      </c>
      <c r="D34" s="3" t="s">
        <v>5165</v>
      </c>
      <c r="E34" s="3" t="s">
        <v>11</v>
      </c>
      <c r="F34" s="3" t="s">
        <v>358</v>
      </c>
      <c r="G34" s="3" t="s">
        <v>165</v>
      </c>
      <c r="H34" s="3" t="s">
        <v>5166</v>
      </c>
      <c r="I34" s="65">
        <v>2023.0</v>
      </c>
      <c r="J34" s="80"/>
      <c r="K34" s="3" t="s">
        <v>161</v>
      </c>
      <c r="L34" s="3" t="s">
        <v>1321</v>
      </c>
      <c r="M34" s="3" t="s">
        <v>5059</v>
      </c>
      <c r="N34" s="3" t="s">
        <v>4617</v>
      </c>
      <c r="O34" s="3" t="s">
        <v>5060</v>
      </c>
      <c r="P34" s="3" t="s">
        <v>5059</v>
      </c>
    </row>
    <row r="35" ht="12.75" customHeight="1">
      <c r="A35" s="60" t="s">
        <v>4157</v>
      </c>
      <c r="B35" s="65">
        <v>2.0</v>
      </c>
      <c r="C35" s="65" t="s">
        <v>5167</v>
      </c>
      <c r="D35" s="3" t="s">
        <v>5168</v>
      </c>
      <c r="E35" s="3" t="s">
        <v>13</v>
      </c>
      <c r="F35" s="3" t="s">
        <v>311</v>
      </c>
      <c r="G35" s="3" t="s">
        <v>191</v>
      </c>
      <c r="H35" s="3" t="s">
        <v>5169</v>
      </c>
      <c r="I35" s="65">
        <v>2023.0</v>
      </c>
      <c r="J35" s="80"/>
      <c r="K35" s="3" t="s">
        <v>153</v>
      </c>
      <c r="L35" s="3" t="s">
        <v>459</v>
      </c>
      <c r="M35" s="3" t="s">
        <v>5059</v>
      </c>
      <c r="N35" s="3" t="s">
        <v>454</v>
      </c>
      <c r="O35" s="3" t="s">
        <v>5060</v>
      </c>
      <c r="P35" s="3" t="s">
        <v>5059</v>
      </c>
    </row>
    <row r="36" ht="12.75" customHeight="1">
      <c r="A36" s="60" t="s">
        <v>4157</v>
      </c>
      <c r="B36" s="65">
        <v>2.0</v>
      </c>
      <c r="C36" s="65" t="s">
        <v>5170</v>
      </c>
      <c r="D36" s="3" t="s">
        <v>5171</v>
      </c>
      <c r="E36" s="3" t="s">
        <v>11</v>
      </c>
      <c r="F36" s="3" t="s">
        <v>311</v>
      </c>
      <c r="G36" s="3" t="s">
        <v>211</v>
      </c>
      <c r="H36" s="3" t="s">
        <v>5172</v>
      </c>
      <c r="I36" s="65">
        <v>2023.0</v>
      </c>
      <c r="J36" s="80"/>
      <c r="K36" s="3" t="s">
        <v>424</v>
      </c>
      <c r="L36" s="3" t="s">
        <v>157</v>
      </c>
      <c r="M36" s="3" t="s">
        <v>5059</v>
      </c>
      <c r="N36" s="3" t="s">
        <v>624</v>
      </c>
      <c r="O36" s="3" t="s">
        <v>5060</v>
      </c>
      <c r="P36" s="3" t="s">
        <v>5059</v>
      </c>
    </row>
    <row r="37" ht="12.75" customHeight="1">
      <c r="A37" s="60" t="s">
        <v>4157</v>
      </c>
      <c r="B37" s="65">
        <v>1.0</v>
      </c>
      <c r="C37" s="65" t="s">
        <v>5173</v>
      </c>
      <c r="D37" s="3" t="s">
        <v>5174</v>
      </c>
      <c r="E37" s="3" t="s">
        <v>11</v>
      </c>
      <c r="F37" s="3" t="s">
        <v>471</v>
      </c>
      <c r="G37" s="3" t="s">
        <v>213</v>
      </c>
      <c r="H37" s="3" t="s">
        <v>5175</v>
      </c>
      <c r="I37" s="65">
        <v>2023.0</v>
      </c>
      <c r="J37" s="80"/>
      <c r="K37" s="3" t="s">
        <v>950</v>
      </c>
      <c r="L37" s="3" t="s">
        <v>459</v>
      </c>
      <c r="M37" s="3" t="s">
        <v>5059</v>
      </c>
      <c r="N37" s="3" t="s">
        <v>1675</v>
      </c>
      <c r="O37" s="3" t="s">
        <v>5060</v>
      </c>
      <c r="P37" s="3" t="s">
        <v>5059</v>
      </c>
    </row>
    <row r="38" ht="12.75" customHeight="1">
      <c r="A38" s="60" t="s">
        <v>4157</v>
      </c>
      <c r="B38" s="65">
        <v>2.0</v>
      </c>
      <c r="C38" s="65" t="s">
        <v>5176</v>
      </c>
      <c r="D38" s="3" t="s">
        <v>5177</v>
      </c>
      <c r="E38" s="3" t="s">
        <v>11</v>
      </c>
      <c r="F38" s="3" t="s">
        <v>358</v>
      </c>
      <c r="G38" s="3" t="s">
        <v>217</v>
      </c>
      <c r="H38" s="3" t="s">
        <v>5178</v>
      </c>
      <c r="I38" s="65">
        <v>2023.0</v>
      </c>
      <c r="J38" s="80"/>
      <c r="K38" s="3" t="s">
        <v>1498</v>
      </c>
      <c r="L38" s="3" t="s">
        <v>393</v>
      </c>
      <c r="M38" s="3" t="s">
        <v>5059</v>
      </c>
      <c r="N38" s="3" t="s">
        <v>705</v>
      </c>
      <c r="O38" s="3" t="s">
        <v>5060</v>
      </c>
      <c r="P38" s="3" t="s">
        <v>5059</v>
      </c>
    </row>
    <row r="39" ht="12.75" customHeight="1">
      <c r="A39" s="60" t="s">
        <v>4157</v>
      </c>
      <c r="B39" s="65">
        <v>1.0</v>
      </c>
      <c r="C39" s="65" t="s">
        <v>5179</v>
      </c>
      <c r="D39" s="3" t="s">
        <v>5180</v>
      </c>
      <c r="E39" s="3" t="s">
        <v>11</v>
      </c>
      <c r="F39" s="3" t="s">
        <v>311</v>
      </c>
      <c r="G39" s="3" t="s">
        <v>219</v>
      </c>
      <c r="H39" s="3" t="s">
        <v>5181</v>
      </c>
      <c r="I39" s="65">
        <v>2023.0</v>
      </c>
      <c r="J39" s="80"/>
      <c r="K39" s="3" t="s">
        <v>327</v>
      </c>
      <c r="L39" s="3" t="s">
        <v>1987</v>
      </c>
      <c r="M39" s="3" t="s">
        <v>5059</v>
      </c>
      <c r="N39" s="3" t="s">
        <v>5182</v>
      </c>
      <c r="O39" s="3" t="s">
        <v>5060</v>
      </c>
      <c r="P39" s="3" t="s">
        <v>5059</v>
      </c>
    </row>
    <row r="40" ht="12.75" customHeight="1">
      <c r="A40" s="60" t="s">
        <v>4157</v>
      </c>
      <c r="B40" s="65">
        <v>1.0</v>
      </c>
      <c r="C40" s="65" t="s">
        <v>5183</v>
      </c>
      <c r="D40" s="3" t="s">
        <v>5184</v>
      </c>
      <c r="E40" s="3" t="s">
        <v>13</v>
      </c>
      <c r="F40" s="3" t="s">
        <v>358</v>
      </c>
      <c r="G40" s="3" t="s">
        <v>221</v>
      </c>
      <c r="H40" s="3" t="s">
        <v>5185</v>
      </c>
      <c r="I40" s="65">
        <v>2023.0</v>
      </c>
      <c r="J40" s="80"/>
      <c r="K40" s="3" t="s">
        <v>597</v>
      </c>
      <c r="L40" s="3" t="s">
        <v>269</v>
      </c>
      <c r="M40" s="3" t="s">
        <v>5059</v>
      </c>
      <c r="N40" s="3" t="s">
        <v>2881</v>
      </c>
      <c r="O40" s="3" t="s">
        <v>5060</v>
      </c>
      <c r="P40" s="3" t="s">
        <v>5059</v>
      </c>
    </row>
    <row r="41" ht="12.75" customHeight="1">
      <c r="A41" s="60" t="s">
        <v>4157</v>
      </c>
      <c r="B41" s="65">
        <v>1.0</v>
      </c>
      <c r="C41" s="65" t="s">
        <v>5186</v>
      </c>
      <c r="D41" s="3" t="s">
        <v>5187</v>
      </c>
      <c r="E41" s="3" t="s">
        <v>11</v>
      </c>
      <c r="F41" s="3" t="s">
        <v>311</v>
      </c>
      <c r="G41" s="3" t="s">
        <v>225</v>
      </c>
      <c r="H41" s="3" t="s">
        <v>5188</v>
      </c>
      <c r="I41" s="65">
        <v>2023.0</v>
      </c>
      <c r="J41" s="80"/>
      <c r="K41" s="3" t="s">
        <v>327</v>
      </c>
      <c r="L41" s="3" t="s">
        <v>690</v>
      </c>
      <c r="M41" s="3" t="s">
        <v>5059</v>
      </c>
      <c r="N41" s="3" t="s">
        <v>1760</v>
      </c>
      <c r="O41" s="3" t="s">
        <v>5060</v>
      </c>
      <c r="P41" s="3" t="s">
        <v>5059</v>
      </c>
    </row>
    <row r="42" ht="12.75" customHeight="1">
      <c r="A42" s="60" t="s">
        <v>4157</v>
      </c>
      <c r="B42" s="65">
        <v>2.0</v>
      </c>
      <c r="C42" s="65" t="s">
        <v>5189</v>
      </c>
      <c r="D42" s="3" t="s">
        <v>5190</v>
      </c>
      <c r="E42" s="3" t="s">
        <v>11</v>
      </c>
      <c r="F42" s="3" t="s">
        <v>311</v>
      </c>
      <c r="G42" s="3" t="s">
        <v>225</v>
      </c>
      <c r="H42" s="3" t="s">
        <v>5191</v>
      </c>
      <c r="I42" s="65">
        <v>2023.0</v>
      </c>
      <c r="J42" s="80"/>
      <c r="K42" s="3" t="s">
        <v>327</v>
      </c>
      <c r="L42" s="3" t="s">
        <v>520</v>
      </c>
      <c r="M42" s="3" t="s">
        <v>5059</v>
      </c>
      <c r="N42" s="3" t="s">
        <v>5192</v>
      </c>
      <c r="O42" s="3" t="s">
        <v>5060</v>
      </c>
      <c r="P42" s="3" t="s">
        <v>5059</v>
      </c>
    </row>
    <row r="43" ht="12.75" customHeight="1">
      <c r="A43" s="60" t="s">
        <v>4157</v>
      </c>
      <c r="B43" s="65">
        <v>2.0</v>
      </c>
      <c r="C43" s="65" t="s">
        <v>5193</v>
      </c>
      <c r="D43" s="3" t="s">
        <v>5194</v>
      </c>
      <c r="E43" s="3" t="s">
        <v>11</v>
      </c>
      <c r="F43" s="3" t="s">
        <v>311</v>
      </c>
      <c r="G43" s="3" t="s">
        <v>231</v>
      </c>
      <c r="H43" s="3" t="s">
        <v>5195</v>
      </c>
      <c r="I43" s="65">
        <v>2023.0</v>
      </c>
      <c r="J43" s="80"/>
      <c r="K43" s="3" t="s">
        <v>223</v>
      </c>
      <c r="L43" s="3" t="s">
        <v>1792</v>
      </c>
      <c r="M43" s="3" t="s">
        <v>5059</v>
      </c>
      <c r="N43" s="3" t="s">
        <v>551</v>
      </c>
      <c r="O43" s="3" t="s">
        <v>5060</v>
      </c>
      <c r="P43" s="3" t="s">
        <v>5059</v>
      </c>
    </row>
    <row r="44" ht="12.75" customHeight="1">
      <c r="A44" s="60" t="s">
        <v>4157</v>
      </c>
      <c r="B44" s="65">
        <v>1.0</v>
      </c>
      <c r="C44" s="65" t="s">
        <v>5196</v>
      </c>
      <c r="D44" s="3" t="s">
        <v>5197</v>
      </c>
      <c r="E44" s="3" t="s">
        <v>11</v>
      </c>
      <c r="F44" s="3" t="s">
        <v>311</v>
      </c>
      <c r="G44" s="3" t="s">
        <v>233</v>
      </c>
      <c r="H44" s="3" t="s">
        <v>5198</v>
      </c>
      <c r="I44" s="65">
        <v>2023.0</v>
      </c>
      <c r="J44" s="80"/>
      <c r="K44" s="3" t="s">
        <v>227</v>
      </c>
      <c r="L44" s="3" t="s">
        <v>131</v>
      </c>
      <c r="M44" s="3" t="s">
        <v>5059</v>
      </c>
      <c r="N44" s="3" t="s">
        <v>705</v>
      </c>
      <c r="O44" s="3" t="s">
        <v>5060</v>
      </c>
      <c r="P44" s="3" t="s">
        <v>5059</v>
      </c>
    </row>
    <row r="45" ht="12.75" customHeight="1">
      <c r="A45" s="60" t="s">
        <v>4157</v>
      </c>
      <c r="B45" s="65">
        <v>2.0</v>
      </c>
      <c r="C45" s="65" t="s">
        <v>5199</v>
      </c>
      <c r="D45" s="3" t="s">
        <v>5200</v>
      </c>
      <c r="E45" s="3" t="s">
        <v>13</v>
      </c>
      <c r="F45" s="3" t="s">
        <v>358</v>
      </c>
      <c r="G45" s="3" t="s">
        <v>233</v>
      </c>
      <c r="H45" s="3" t="s">
        <v>5201</v>
      </c>
      <c r="I45" s="65">
        <v>2023.0</v>
      </c>
      <c r="J45" s="80"/>
      <c r="K45" s="3" t="s">
        <v>227</v>
      </c>
      <c r="L45" s="3" t="s">
        <v>33</v>
      </c>
      <c r="M45" s="3" t="s">
        <v>5059</v>
      </c>
      <c r="N45" s="3" t="s">
        <v>1448</v>
      </c>
      <c r="O45" s="3" t="s">
        <v>5060</v>
      </c>
      <c r="P45" s="3" t="s">
        <v>5059</v>
      </c>
    </row>
    <row r="46" ht="12.75" customHeight="1">
      <c r="A46" s="60" t="s">
        <v>4157</v>
      </c>
      <c r="B46" s="65">
        <v>1.0</v>
      </c>
      <c r="C46" s="65" t="s">
        <v>5202</v>
      </c>
      <c r="D46" s="3" t="s">
        <v>5203</v>
      </c>
      <c r="E46" s="3" t="s">
        <v>11</v>
      </c>
      <c r="F46" s="3" t="s">
        <v>311</v>
      </c>
      <c r="G46" s="3" t="s">
        <v>235</v>
      </c>
      <c r="H46" s="3" t="s">
        <v>5204</v>
      </c>
      <c r="I46" s="65">
        <v>2023.0</v>
      </c>
      <c r="J46" s="80"/>
      <c r="K46" s="3" t="s">
        <v>328</v>
      </c>
      <c r="L46" s="3" t="s">
        <v>388</v>
      </c>
      <c r="M46" s="3" t="s">
        <v>5059</v>
      </c>
      <c r="N46" s="3" t="s">
        <v>5205</v>
      </c>
      <c r="O46" s="3" t="s">
        <v>5060</v>
      </c>
      <c r="P46" s="3" t="s">
        <v>5059</v>
      </c>
    </row>
    <row r="47" ht="12.75" customHeight="1">
      <c r="A47" s="60" t="s">
        <v>4157</v>
      </c>
      <c r="B47" s="65">
        <v>1.0</v>
      </c>
      <c r="C47" s="65" t="s">
        <v>5206</v>
      </c>
      <c r="D47" s="3" t="s">
        <v>5207</v>
      </c>
      <c r="E47" s="3" t="s">
        <v>13</v>
      </c>
      <c r="F47" s="3" t="s">
        <v>311</v>
      </c>
      <c r="G47" s="3" t="s">
        <v>235</v>
      </c>
      <c r="H47" s="3" t="s">
        <v>5208</v>
      </c>
      <c r="I47" s="65">
        <v>2023.0</v>
      </c>
      <c r="J47" s="80"/>
      <c r="K47" s="3" t="s">
        <v>5059</v>
      </c>
      <c r="L47" s="3" t="s">
        <v>5059</v>
      </c>
      <c r="M47" s="3" t="s">
        <v>5059</v>
      </c>
      <c r="N47" s="3" t="s">
        <v>668</v>
      </c>
      <c r="O47" s="3" t="s">
        <v>5060</v>
      </c>
      <c r="P47" s="3" t="s">
        <v>5059</v>
      </c>
    </row>
    <row r="48" ht="12.75" customHeight="1">
      <c r="A48" s="60" t="s">
        <v>4157</v>
      </c>
      <c r="B48" s="65">
        <v>1.0</v>
      </c>
      <c r="C48" s="65" t="s">
        <v>5209</v>
      </c>
      <c r="D48" s="3" t="s">
        <v>5210</v>
      </c>
      <c r="E48" s="3" t="s">
        <v>13</v>
      </c>
      <c r="F48" s="3" t="s">
        <v>358</v>
      </c>
      <c r="G48" s="3" t="s">
        <v>239</v>
      </c>
      <c r="H48" s="3" t="s">
        <v>5211</v>
      </c>
      <c r="I48" s="65">
        <v>2023.0</v>
      </c>
      <c r="J48" s="80"/>
      <c r="K48" s="3" t="s">
        <v>347</v>
      </c>
      <c r="L48" s="3" t="s">
        <v>247</v>
      </c>
      <c r="M48" s="3" t="s">
        <v>5059</v>
      </c>
      <c r="N48" s="3" t="s">
        <v>1250</v>
      </c>
      <c r="O48" s="3" t="s">
        <v>5060</v>
      </c>
      <c r="P48" s="3" t="s">
        <v>5059</v>
      </c>
    </row>
    <row r="49" ht="12.75" customHeight="1">
      <c r="A49" s="60" t="s">
        <v>4157</v>
      </c>
      <c r="B49" s="65">
        <v>1.0</v>
      </c>
      <c r="C49" s="65" t="s">
        <v>5212</v>
      </c>
      <c r="D49" s="3" t="s">
        <v>5213</v>
      </c>
      <c r="E49" s="3" t="s">
        <v>13</v>
      </c>
      <c r="F49" s="3" t="s">
        <v>311</v>
      </c>
      <c r="G49" s="3" t="s">
        <v>239</v>
      </c>
      <c r="H49" s="3" t="s">
        <v>5214</v>
      </c>
      <c r="I49" s="65">
        <v>2023.0</v>
      </c>
      <c r="J49" s="80"/>
      <c r="K49" s="3" t="s">
        <v>347</v>
      </c>
      <c r="L49" s="3" t="s">
        <v>597</v>
      </c>
      <c r="M49" s="3" t="s">
        <v>5059</v>
      </c>
      <c r="N49" s="3" t="s">
        <v>757</v>
      </c>
      <c r="O49" s="3" t="s">
        <v>5060</v>
      </c>
      <c r="P49" s="3" t="s">
        <v>5059</v>
      </c>
    </row>
    <row r="50" ht="12.75" customHeight="1">
      <c r="A50" s="60" t="s">
        <v>4157</v>
      </c>
      <c r="B50" s="65">
        <v>2.0</v>
      </c>
      <c r="C50" s="65" t="s">
        <v>5215</v>
      </c>
      <c r="D50" s="3" t="s">
        <v>5216</v>
      </c>
      <c r="E50" s="3" t="s">
        <v>11</v>
      </c>
      <c r="F50" s="3" t="s">
        <v>311</v>
      </c>
      <c r="G50" s="3" t="s">
        <v>239</v>
      </c>
      <c r="H50" s="3" t="s">
        <v>5217</v>
      </c>
      <c r="I50" s="65">
        <v>2023.0</v>
      </c>
      <c r="J50" s="80"/>
      <c r="K50" s="3" t="s">
        <v>347</v>
      </c>
      <c r="L50" s="3" t="s">
        <v>173</v>
      </c>
      <c r="M50" s="3" t="s">
        <v>5059</v>
      </c>
      <c r="N50" s="3" t="s">
        <v>1771</v>
      </c>
      <c r="O50" s="3" t="s">
        <v>5060</v>
      </c>
      <c r="P50" s="3" t="s">
        <v>5059</v>
      </c>
    </row>
    <row r="51" ht="12.75" customHeight="1">
      <c r="A51" s="60" t="s">
        <v>4157</v>
      </c>
      <c r="B51" s="65">
        <v>1.0</v>
      </c>
      <c r="C51" s="65" t="s">
        <v>5218</v>
      </c>
      <c r="D51" s="3" t="s">
        <v>5219</v>
      </c>
      <c r="E51" s="3" t="s">
        <v>13</v>
      </c>
      <c r="F51" s="3" t="s">
        <v>311</v>
      </c>
      <c r="G51" s="3" t="s">
        <v>239</v>
      </c>
      <c r="H51" s="3" t="s">
        <v>5220</v>
      </c>
      <c r="I51" s="65">
        <v>2023.0</v>
      </c>
      <c r="J51" s="80"/>
      <c r="K51" s="3" t="s">
        <v>5059</v>
      </c>
      <c r="L51" s="3" t="s">
        <v>5059</v>
      </c>
      <c r="M51" s="3" t="s">
        <v>5059</v>
      </c>
      <c r="N51" s="3" t="s">
        <v>5221</v>
      </c>
      <c r="O51" s="3" t="s">
        <v>5060</v>
      </c>
    </row>
    <row r="52" ht="12.75" customHeight="1">
      <c r="A52" s="60" t="s">
        <v>4157</v>
      </c>
      <c r="B52" s="65">
        <v>1.0</v>
      </c>
      <c r="C52" s="65" t="s">
        <v>5222</v>
      </c>
      <c r="D52" s="3" t="s">
        <v>5223</v>
      </c>
      <c r="E52" s="3" t="s">
        <v>13</v>
      </c>
      <c r="F52" s="3" t="s">
        <v>311</v>
      </c>
      <c r="G52" s="3" t="s">
        <v>239</v>
      </c>
      <c r="H52" s="3" t="s">
        <v>5224</v>
      </c>
      <c r="I52" s="65">
        <v>2023.0</v>
      </c>
      <c r="J52" s="80"/>
      <c r="K52" s="3" t="s">
        <v>5059</v>
      </c>
      <c r="L52" s="3" t="s">
        <v>5059</v>
      </c>
      <c r="M52" s="3" t="s">
        <v>5059</v>
      </c>
      <c r="N52" s="3" t="s">
        <v>2635</v>
      </c>
      <c r="O52" s="3" t="s">
        <v>5060</v>
      </c>
    </row>
    <row r="53" ht="12.75" customHeight="1">
      <c r="A53" s="60" t="s">
        <v>4157</v>
      </c>
      <c r="B53" s="65">
        <v>1.0</v>
      </c>
      <c r="C53" s="65" t="s">
        <v>5225</v>
      </c>
      <c r="D53" s="3" t="s">
        <v>5226</v>
      </c>
      <c r="E53" s="3" t="s">
        <v>11</v>
      </c>
      <c r="F53" s="3" t="s">
        <v>311</v>
      </c>
      <c r="G53" s="3" t="s">
        <v>249</v>
      </c>
      <c r="H53" s="3" t="s">
        <v>5227</v>
      </c>
      <c r="I53" s="65">
        <v>2023.0</v>
      </c>
      <c r="J53" s="80"/>
      <c r="K53" s="3" t="s">
        <v>187</v>
      </c>
      <c r="L53" s="3" t="s">
        <v>638</v>
      </c>
      <c r="M53" s="3" t="s">
        <v>5059</v>
      </c>
      <c r="N53" s="3" t="s">
        <v>1329</v>
      </c>
      <c r="O53" s="3" t="s">
        <v>5060</v>
      </c>
      <c r="P53" s="3" t="s">
        <v>5059</v>
      </c>
    </row>
    <row r="54" ht="12.75" customHeight="1">
      <c r="A54" s="60" t="s">
        <v>4157</v>
      </c>
      <c r="B54" s="65">
        <v>2.0</v>
      </c>
      <c r="C54" s="65" t="s">
        <v>5228</v>
      </c>
      <c r="D54" s="3" t="s">
        <v>5229</v>
      </c>
      <c r="E54" s="3" t="s">
        <v>11</v>
      </c>
      <c r="F54" s="3" t="s">
        <v>311</v>
      </c>
      <c r="G54" s="3" t="s">
        <v>249</v>
      </c>
      <c r="H54" s="3" t="s">
        <v>5230</v>
      </c>
      <c r="I54" s="65">
        <v>2023.0</v>
      </c>
      <c r="J54" s="80"/>
      <c r="K54" s="3" t="s">
        <v>187</v>
      </c>
      <c r="L54" s="3" t="s">
        <v>241</v>
      </c>
      <c r="M54" s="3" t="s">
        <v>5059</v>
      </c>
      <c r="N54" s="3" t="s">
        <v>1499</v>
      </c>
      <c r="O54" s="3" t="s">
        <v>5060</v>
      </c>
      <c r="P54" s="3" t="s">
        <v>5059</v>
      </c>
    </row>
    <row r="55" ht="12.75" customHeight="1">
      <c r="A55" s="60" t="s">
        <v>4157</v>
      </c>
      <c r="B55" s="65">
        <v>2.0</v>
      </c>
      <c r="C55" s="65" t="s">
        <v>5231</v>
      </c>
      <c r="D55" s="3" t="s">
        <v>5232</v>
      </c>
      <c r="E55" s="3" t="s">
        <v>11</v>
      </c>
      <c r="F55" s="3" t="s">
        <v>311</v>
      </c>
      <c r="G55" s="3" t="s">
        <v>251</v>
      </c>
      <c r="H55" s="3" t="s">
        <v>5233</v>
      </c>
      <c r="I55" s="65">
        <v>2023.0</v>
      </c>
      <c r="J55" s="80"/>
      <c r="K55" s="3" t="s">
        <v>459</v>
      </c>
      <c r="L55" s="3" t="s">
        <v>1498</v>
      </c>
      <c r="M55" s="3" t="s">
        <v>5059</v>
      </c>
      <c r="N55" s="3" t="s">
        <v>673</v>
      </c>
      <c r="O55" s="3" t="s">
        <v>5060</v>
      </c>
      <c r="P55" s="3" t="s">
        <v>5059</v>
      </c>
    </row>
    <row r="56" ht="12.75" customHeight="1">
      <c r="A56" s="60" t="s">
        <v>4157</v>
      </c>
      <c r="B56" s="65">
        <v>1.0</v>
      </c>
      <c r="C56" s="65" t="s">
        <v>5234</v>
      </c>
      <c r="D56" s="3" t="s">
        <v>5235</v>
      </c>
      <c r="E56" s="3" t="s">
        <v>13</v>
      </c>
      <c r="F56" s="3" t="s">
        <v>311</v>
      </c>
      <c r="G56" s="3" t="s">
        <v>257</v>
      </c>
      <c r="H56" s="3" t="s">
        <v>5236</v>
      </c>
      <c r="I56" s="65">
        <v>2023.0</v>
      </c>
      <c r="J56" s="80"/>
      <c r="K56" s="3" t="s">
        <v>328</v>
      </c>
      <c r="L56" s="3" t="s">
        <v>1865</v>
      </c>
      <c r="M56" s="3" t="s">
        <v>5059</v>
      </c>
      <c r="N56" s="3" t="s">
        <v>705</v>
      </c>
      <c r="O56" s="3" t="s">
        <v>5060</v>
      </c>
    </row>
    <row r="57" ht="12.75" customHeight="1">
      <c r="A57" s="60" t="s">
        <v>4157</v>
      </c>
      <c r="B57" s="65">
        <v>2.0</v>
      </c>
      <c r="C57" s="65" t="s">
        <v>5237</v>
      </c>
      <c r="D57" s="3" t="s">
        <v>5238</v>
      </c>
      <c r="E57" s="3" t="s">
        <v>13</v>
      </c>
      <c r="F57" s="3" t="s">
        <v>311</v>
      </c>
      <c r="G57" s="3" t="s">
        <v>273</v>
      </c>
      <c r="H57" s="3" t="s">
        <v>5239</v>
      </c>
      <c r="I57" s="65">
        <v>2023.0</v>
      </c>
      <c r="J57" s="80"/>
      <c r="K57" s="3" t="s">
        <v>597</v>
      </c>
      <c r="L57" s="3" t="s">
        <v>5081</v>
      </c>
      <c r="M57" s="3" t="s">
        <v>5059</v>
      </c>
      <c r="N57" s="3" t="s">
        <v>407</v>
      </c>
      <c r="O57" s="3" t="s">
        <v>5060</v>
      </c>
      <c r="P57" s="3" t="s">
        <v>5059</v>
      </c>
    </row>
    <row r="58" ht="12.75" customHeight="1">
      <c r="A58" s="60" t="s">
        <v>4157</v>
      </c>
      <c r="B58" s="65">
        <v>2.0</v>
      </c>
      <c r="C58" s="65" t="s">
        <v>5240</v>
      </c>
      <c r="D58" s="3" t="s">
        <v>5241</v>
      </c>
      <c r="E58" s="3" t="s">
        <v>13</v>
      </c>
      <c r="F58" s="3" t="s">
        <v>358</v>
      </c>
      <c r="G58" s="3" t="s">
        <v>277</v>
      </c>
      <c r="H58" s="3" t="s">
        <v>5242</v>
      </c>
      <c r="I58" s="65">
        <v>2023.0</v>
      </c>
      <c r="J58" s="80"/>
      <c r="K58" s="3" t="s">
        <v>459</v>
      </c>
      <c r="L58" s="3" t="s">
        <v>161</v>
      </c>
      <c r="M58" s="3" t="s">
        <v>5059</v>
      </c>
      <c r="N58" s="3" t="s">
        <v>454</v>
      </c>
      <c r="O58" s="3" t="s">
        <v>5060</v>
      </c>
      <c r="P58" s="3" t="s">
        <v>5059</v>
      </c>
    </row>
    <row r="59" ht="12.75" customHeight="1">
      <c r="A59" s="60" t="s">
        <v>4157</v>
      </c>
      <c r="B59" s="65">
        <v>1.0</v>
      </c>
      <c r="C59" s="65" t="s">
        <v>5243</v>
      </c>
      <c r="D59" s="3" t="s">
        <v>5244</v>
      </c>
      <c r="E59" s="3" t="s">
        <v>13</v>
      </c>
      <c r="F59" s="3" t="s">
        <v>311</v>
      </c>
      <c r="G59" s="3" t="s">
        <v>289</v>
      </c>
      <c r="H59" s="3" t="s">
        <v>5245</v>
      </c>
      <c r="I59" s="65">
        <v>2023.0</v>
      </c>
      <c r="J59" s="80"/>
      <c r="K59" s="3" t="s">
        <v>217</v>
      </c>
      <c r="L59" s="3" t="s">
        <v>537</v>
      </c>
      <c r="M59" s="3" t="s">
        <v>5059</v>
      </c>
      <c r="N59" s="3" t="s">
        <v>322</v>
      </c>
      <c r="O59" s="3" t="s">
        <v>5060</v>
      </c>
      <c r="P59" s="3" t="s">
        <v>5059</v>
      </c>
    </row>
    <row r="61">
      <c r="B61" s="74" t="s">
        <v>4175</v>
      </c>
      <c r="C61" s="61">
        <v>181.0</v>
      </c>
      <c r="D61" s="60" t="s">
        <v>5246</v>
      </c>
      <c r="E61" s="3" t="s">
        <v>11</v>
      </c>
      <c r="F61" s="68"/>
      <c r="G61" s="68" t="s">
        <v>328</v>
      </c>
      <c r="H61" s="60"/>
      <c r="I61" s="60"/>
      <c r="J61" s="60"/>
      <c r="K61" s="60"/>
      <c r="N61" s="60" t="s">
        <v>2735</v>
      </c>
      <c r="O61" s="60" t="s">
        <v>5247</v>
      </c>
      <c r="U61" s="4"/>
    </row>
    <row r="62">
      <c r="B62" s="74" t="s">
        <v>4175</v>
      </c>
      <c r="C62" s="59">
        <v>96.0</v>
      </c>
      <c r="D62" s="60" t="s">
        <v>5248</v>
      </c>
      <c r="E62" s="3" t="s">
        <v>13</v>
      </c>
      <c r="F62" s="68"/>
      <c r="G62" s="68" t="s">
        <v>91</v>
      </c>
      <c r="H62" s="60"/>
      <c r="I62" s="60"/>
      <c r="J62" s="60"/>
      <c r="K62" s="60"/>
      <c r="N62" s="60" t="s">
        <v>3209</v>
      </c>
      <c r="O62" s="38" t="s">
        <v>5247</v>
      </c>
      <c r="U62" s="4"/>
    </row>
    <row r="63">
      <c r="B63" s="74" t="s">
        <v>4175</v>
      </c>
      <c r="C63" s="59">
        <v>170.0</v>
      </c>
      <c r="D63" s="60" t="s">
        <v>5249</v>
      </c>
      <c r="E63" s="3" t="s">
        <v>13</v>
      </c>
      <c r="F63" s="68"/>
      <c r="G63" s="68" t="s">
        <v>155</v>
      </c>
      <c r="H63" s="60"/>
      <c r="I63" s="60"/>
      <c r="J63" s="60"/>
      <c r="K63" s="60"/>
      <c r="N63" s="60" t="s">
        <v>771</v>
      </c>
      <c r="O63" s="60" t="s">
        <v>5247</v>
      </c>
      <c r="U63" s="4"/>
    </row>
    <row r="64">
      <c r="B64" s="59" t="s">
        <v>4175</v>
      </c>
      <c r="C64" s="59">
        <v>14.0</v>
      </c>
      <c r="D64" s="60" t="s">
        <v>5250</v>
      </c>
      <c r="E64" s="3" t="s">
        <v>13</v>
      </c>
      <c r="F64" s="68"/>
      <c r="G64" s="68" t="s">
        <v>5251</v>
      </c>
      <c r="H64" s="60"/>
      <c r="I64" s="60"/>
      <c r="J64" s="60"/>
      <c r="K64" s="60"/>
      <c r="N64" s="60" t="s">
        <v>2735</v>
      </c>
      <c r="O64" s="60" t="s">
        <v>5247</v>
      </c>
      <c r="U64" s="4"/>
    </row>
    <row r="65">
      <c r="B65" s="74" t="s">
        <v>4175</v>
      </c>
      <c r="C65" s="59">
        <v>94.0</v>
      </c>
      <c r="D65" s="60" t="s">
        <v>5252</v>
      </c>
      <c r="E65" s="3" t="s">
        <v>11</v>
      </c>
      <c r="F65" s="68"/>
      <c r="G65" s="68" t="s">
        <v>163</v>
      </c>
      <c r="H65" s="60"/>
      <c r="I65" s="60"/>
      <c r="J65" s="60"/>
      <c r="K65" s="60"/>
      <c r="N65" s="60" t="s">
        <v>3209</v>
      </c>
      <c r="O65" s="60" t="s">
        <v>5247</v>
      </c>
      <c r="U65" s="4"/>
    </row>
    <row r="66">
      <c r="B66" s="74" t="s">
        <v>4175</v>
      </c>
      <c r="C66" s="59">
        <v>218.0</v>
      </c>
      <c r="D66" s="60" t="s">
        <v>5253</v>
      </c>
      <c r="E66" s="3" t="s">
        <v>11</v>
      </c>
      <c r="F66" s="68"/>
      <c r="G66" s="68" t="s">
        <v>173</v>
      </c>
      <c r="H66" s="60"/>
      <c r="I66" s="60"/>
      <c r="J66" s="60"/>
      <c r="K66" s="60"/>
      <c r="N66" s="60" t="s">
        <v>753</v>
      </c>
      <c r="O66" s="60" t="s">
        <v>5247</v>
      </c>
      <c r="Q66" s="81"/>
      <c r="U66" s="4"/>
    </row>
    <row r="67">
      <c r="B67" s="59" t="s">
        <v>4175</v>
      </c>
      <c r="C67" s="59">
        <v>5.0</v>
      </c>
      <c r="D67" s="60" t="s">
        <v>5254</v>
      </c>
      <c r="E67" s="3" t="s">
        <v>13</v>
      </c>
      <c r="F67" s="68"/>
      <c r="G67" s="68" t="s">
        <v>175</v>
      </c>
      <c r="H67" s="60"/>
      <c r="I67" s="60"/>
      <c r="J67" s="60"/>
      <c r="K67" s="60"/>
      <c r="N67" s="60" t="s">
        <v>1045</v>
      </c>
      <c r="O67" s="60" t="s">
        <v>5247</v>
      </c>
      <c r="U67" s="4"/>
    </row>
    <row r="68">
      <c r="B68" s="74" t="s">
        <v>4175</v>
      </c>
      <c r="C68" s="61">
        <v>222.0</v>
      </c>
      <c r="D68" s="60" t="s">
        <v>5255</v>
      </c>
      <c r="E68" s="3" t="s">
        <v>11</v>
      </c>
      <c r="F68" s="68"/>
      <c r="G68" s="68" t="s">
        <v>181</v>
      </c>
      <c r="H68" s="60"/>
      <c r="I68" s="60"/>
      <c r="J68" s="60"/>
      <c r="K68" s="60"/>
      <c r="N68" s="60" t="s">
        <v>3608</v>
      </c>
      <c r="O68" s="60" t="s">
        <v>5247</v>
      </c>
      <c r="Q68" s="81"/>
      <c r="U68" s="4"/>
    </row>
    <row r="69">
      <c r="B69" s="74" t="s">
        <v>4175</v>
      </c>
      <c r="C69" s="59">
        <v>115.0</v>
      </c>
      <c r="D69" s="60" t="s">
        <v>5256</v>
      </c>
      <c r="E69" s="3" t="s">
        <v>11</v>
      </c>
      <c r="F69" s="68"/>
      <c r="G69" s="68" t="s">
        <v>185</v>
      </c>
      <c r="H69" s="60"/>
      <c r="I69" s="60"/>
      <c r="J69" s="60"/>
      <c r="K69" s="60"/>
      <c r="N69" s="60" t="s">
        <v>705</v>
      </c>
      <c r="O69" s="60" t="s">
        <v>5247</v>
      </c>
      <c r="R69" s="38"/>
      <c r="U69" s="4"/>
    </row>
    <row r="70">
      <c r="B70" s="74" t="s">
        <v>4175</v>
      </c>
      <c r="C70" s="59">
        <v>86.0</v>
      </c>
      <c r="D70" s="60" t="s">
        <v>5257</v>
      </c>
      <c r="E70" s="3" t="s">
        <v>11</v>
      </c>
      <c r="F70" s="68"/>
      <c r="G70" s="68" t="s">
        <v>189</v>
      </c>
      <c r="H70" s="60"/>
      <c r="I70" s="60"/>
      <c r="J70" s="60"/>
      <c r="K70" s="60"/>
      <c r="N70" s="60" t="s">
        <v>1782</v>
      </c>
      <c r="O70" s="60" t="s">
        <v>5247</v>
      </c>
      <c r="U70" s="4"/>
    </row>
    <row r="71">
      <c r="B71" s="59" t="s">
        <v>4175</v>
      </c>
      <c r="C71" s="59">
        <v>158.0</v>
      </c>
      <c r="D71" s="60" t="s">
        <v>5258</v>
      </c>
      <c r="E71" s="3" t="s">
        <v>13</v>
      </c>
      <c r="F71" s="68"/>
      <c r="G71" s="68" t="s">
        <v>235</v>
      </c>
      <c r="H71" s="60"/>
      <c r="I71" s="60"/>
      <c r="J71" s="60"/>
      <c r="K71" s="60"/>
      <c r="N71" s="60" t="s">
        <v>4630</v>
      </c>
      <c r="O71" s="60" t="s">
        <v>5247</v>
      </c>
      <c r="U71" s="4"/>
    </row>
    <row r="72">
      <c r="B72" s="74" t="s">
        <v>4175</v>
      </c>
      <c r="C72" s="61">
        <v>125.0</v>
      </c>
      <c r="D72" s="60" t="s">
        <v>5259</v>
      </c>
      <c r="E72" s="3" t="s">
        <v>13</v>
      </c>
      <c r="F72" s="68"/>
      <c r="G72" s="68" t="s">
        <v>241</v>
      </c>
      <c r="H72" s="60"/>
      <c r="I72" s="60"/>
      <c r="J72" s="60"/>
      <c r="K72" s="60"/>
      <c r="N72" s="60" t="s">
        <v>407</v>
      </c>
      <c r="O72" s="60" t="s">
        <v>5247</v>
      </c>
      <c r="U72" s="4"/>
    </row>
    <row r="73">
      <c r="B73" s="74" t="s">
        <v>4175</v>
      </c>
      <c r="C73" s="59">
        <v>208.0</v>
      </c>
      <c r="D73" s="60" t="s">
        <v>5260</v>
      </c>
      <c r="E73" s="60" t="s">
        <v>11</v>
      </c>
      <c r="F73" s="68"/>
      <c r="G73" s="68" t="s">
        <v>285</v>
      </c>
      <c r="H73" s="60"/>
      <c r="I73" s="60"/>
      <c r="J73" s="60"/>
      <c r="K73" s="60"/>
      <c r="N73" s="60" t="s">
        <v>3297</v>
      </c>
      <c r="O73" s="60" t="s">
        <v>5247</v>
      </c>
      <c r="U73" s="4"/>
    </row>
    <row r="74">
      <c r="B74" s="74" t="s">
        <v>4175</v>
      </c>
      <c r="C74" s="61">
        <v>232.0</v>
      </c>
      <c r="D74" s="60" t="s">
        <v>5261</v>
      </c>
      <c r="E74" s="3" t="s">
        <v>13</v>
      </c>
      <c r="F74" s="68"/>
      <c r="G74" s="68" t="s">
        <v>285</v>
      </c>
      <c r="H74" s="60"/>
      <c r="I74" s="60"/>
      <c r="J74" s="60"/>
      <c r="K74" s="60"/>
      <c r="N74" s="60" t="s">
        <v>924</v>
      </c>
      <c r="O74" s="60" t="s">
        <v>5247</v>
      </c>
      <c r="Q74" s="81"/>
      <c r="U74" s="4"/>
    </row>
    <row r="75">
      <c r="B75" s="59" t="s">
        <v>4146</v>
      </c>
      <c r="C75" s="59">
        <v>341.0</v>
      </c>
      <c r="D75" s="60" t="s">
        <v>5262</v>
      </c>
      <c r="E75" s="3" t="s">
        <v>13</v>
      </c>
      <c r="G75" s="60" t="s">
        <v>16</v>
      </c>
      <c r="N75" s="60" t="s">
        <v>3265</v>
      </c>
      <c r="O75" s="60" t="s">
        <v>5247</v>
      </c>
      <c r="Q75" s="81"/>
      <c r="T75" s="5"/>
      <c r="U75" s="4"/>
    </row>
    <row r="76">
      <c r="B76" s="59" t="s">
        <v>4146</v>
      </c>
      <c r="C76" s="59">
        <v>403.0</v>
      </c>
      <c r="D76" s="60" t="s">
        <v>5263</v>
      </c>
      <c r="E76" s="3" t="s">
        <v>13</v>
      </c>
      <c r="G76" s="60" t="s">
        <v>33</v>
      </c>
      <c r="N76" s="60" t="s">
        <v>618</v>
      </c>
      <c r="O76" s="60" t="s">
        <v>5247</v>
      </c>
      <c r="Q76" s="81"/>
      <c r="T76" s="5"/>
      <c r="U76" s="4"/>
    </row>
    <row r="77">
      <c r="B77" s="59" t="s">
        <v>4146</v>
      </c>
      <c r="C77" s="59">
        <v>368.0</v>
      </c>
      <c r="D77" s="60" t="s">
        <v>5264</v>
      </c>
      <c r="E77" s="3" t="s">
        <v>11</v>
      </c>
      <c r="G77" s="60" t="s">
        <v>43</v>
      </c>
      <c r="N77" s="60" t="s">
        <v>1660</v>
      </c>
      <c r="O77" s="60" t="s">
        <v>5247</v>
      </c>
      <c r="Q77" s="81"/>
      <c r="T77" s="5"/>
      <c r="U77" s="4"/>
    </row>
    <row r="78">
      <c r="B78" s="59" t="s">
        <v>4146</v>
      </c>
      <c r="C78" s="59">
        <v>385.0</v>
      </c>
      <c r="D78" s="60" t="s">
        <v>5265</v>
      </c>
      <c r="E78" s="3" t="s">
        <v>13</v>
      </c>
      <c r="G78" s="60" t="s">
        <v>55</v>
      </c>
      <c r="N78" s="60" t="s">
        <v>1760</v>
      </c>
      <c r="O78" s="60" t="s">
        <v>5247</v>
      </c>
      <c r="Q78" s="81"/>
      <c r="T78" s="5"/>
      <c r="U78" s="4"/>
    </row>
    <row r="79">
      <c r="B79" s="59" t="s">
        <v>4146</v>
      </c>
      <c r="C79" s="59">
        <v>421.0</v>
      </c>
      <c r="D79" s="60" t="s">
        <v>5266</v>
      </c>
      <c r="E79" s="3" t="s">
        <v>13</v>
      </c>
      <c r="G79" s="60" t="s">
        <v>55</v>
      </c>
      <c r="N79" s="60" t="s">
        <v>705</v>
      </c>
      <c r="O79" s="60" t="s">
        <v>5247</v>
      </c>
      <c r="Q79" s="81"/>
      <c r="T79" s="5"/>
      <c r="U79" s="4"/>
    </row>
    <row r="80">
      <c r="B80" s="59" t="s">
        <v>4146</v>
      </c>
      <c r="C80" s="59">
        <v>407.0</v>
      </c>
      <c r="D80" s="60" t="s">
        <v>5267</v>
      </c>
      <c r="E80" s="60" t="s">
        <v>11</v>
      </c>
      <c r="G80" s="60" t="s">
        <v>75</v>
      </c>
      <c r="N80" s="60" t="s">
        <v>1279</v>
      </c>
      <c r="O80" s="60" t="s">
        <v>5247</v>
      </c>
      <c r="Q80" s="81"/>
      <c r="T80" s="5"/>
      <c r="U80" s="4"/>
    </row>
    <row r="81">
      <c r="B81" s="59" t="s">
        <v>4146</v>
      </c>
      <c r="C81" s="59">
        <v>446.0</v>
      </c>
      <c r="D81" s="60" t="s">
        <v>5268</v>
      </c>
      <c r="E81" s="60" t="s">
        <v>11</v>
      </c>
      <c r="G81" s="60" t="s">
        <v>75</v>
      </c>
      <c r="N81" s="60" t="s">
        <v>1675</v>
      </c>
      <c r="O81" s="60" t="s">
        <v>5247</v>
      </c>
      <c r="Q81" s="81"/>
      <c r="T81" s="5"/>
      <c r="U81" s="4"/>
    </row>
    <row r="82">
      <c r="B82" s="59" t="s">
        <v>4146</v>
      </c>
      <c r="C82" s="59">
        <v>498.0</v>
      </c>
      <c r="D82" s="60" t="s">
        <v>5269</v>
      </c>
      <c r="E82" s="3" t="s">
        <v>11</v>
      </c>
      <c r="G82" s="60" t="s">
        <v>87</v>
      </c>
      <c r="N82" s="60" t="s">
        <v>2735</v>
      </c>
      <c r="O82" s="60" t="s">
        <v>5247</v>
      </c>
      <c r="Q82" s="81"/>
      <c r="T82" s="5"/>
      <c r="U82" s="4"/>
    </row>
    <row r="83">
      <c r="B83" s="59" t="s">
        <v>4146</v>
      </c>
      <c r="C83" s="59">
        <v>507.0</v>
      </c>
      <c r="D83" s="60" t="s">
        <v>5270</v>
      </c>
      <c r="E83" s="60" t="s">
        <v>11</v>
      </c>
      <c r="G83" s="60" t="s">
        <v>87</v>
      </c>
      <c r="N83" s="60" t="s">
        <v>2635</v>
      </c>
      <c r="O83" s="60" t="s">
        <v>5247</v>
      </c>
      <c r="Q83" s="81"/>
      <c r="T83" s="5"/>
      <c r="U83" s="4"/>
    </row>
    <row r="84">
      <c r="B84" s="59" t="s">
        <v>4146</v>
      </c>
      <c r="C84" s="59">
        <v>410.0</v>
      </c>
      <c r="D84" s="60" t="s">
        <v>5271</v>
      </c>
      <c r="E84" s="3" t="s">
        <v>13</v>
      </c>
      <c r="G84" s="60" t="s">
        <v>87</v>
      </c>
      <c r="N84" s="60" t="s">
        <v>924</v>
      </c>
      <c r="O84" s="60" t="s">
        <v>5247</v>
      </c>
      <c r="Q84" s="81"/>
      <c r="T84" s="5"/>
      <c r="U84" s="4"/>
    </row>
    <row r="85">
      <c r="B85" s="59" t="s">
        <v>4146</v>
      </c>
      <c r="C85" s="59">
        <v>383.0</v>
      </c>
      <c r="D85" s="60" t="s">
        <v>5272</v>
      </c>
      <c r="E85" s="3" t="s">
        <v>11</v>
      </c>
      <c r="G85" s="60" t="s">
        <v>99</v>
      </c>
      <c r="N85" s="60" t="s">
        <v>1594</v>
      </c>
      <c r="O85" s="60" t="s">
        <v>5247</v>
      </c>
      <c r="Q85" s="81"/>
      <c r="T85" s="5"/>
      <c r="U85" s="4"/>
    </row>
    <row r="86">
      <c r="B86" s="59" t="s">
        <v>4146</v>
      </c>
      <c r="C86" s="59">
        <v>471.0</v>
      </c>
      <c r="D86" s="60" t="s">
        <v>5273</v>
      </c>
      <c r="E86" s="60" t="s">
        <v>11</v>
      </c>
      <c r="G86" s="60" t="s">
        <v>99</v>
      </c>
      <c r="N86" s="60" t="s">
        <v>1045</v>
      </c>
      <c r="O86" s="60" t="s">
        <v>5247</v>
      </c>
      <c r="Q86" s="81"/>
      <c r="T86" s="5"/>
      <c r="U86" s="4"/>
    </row>
    <row r="87">
      <c r="B87" s="59" t="s">
        <v>4146</v>
      </c>
      <c r="C87" s="59">
        <v>444.0</v>
      </c>
      <c r="D87" s="60" t="s">
        <v>5274</v>
      </c>
      <c r="E87" s="3" t="s">
        <v>13</v>
      </c>
      <c r="G87" s="60" t="s">
        <v>111</v>
      </c>
      <c r="N87" s="60" t="s">
        <v>5275</v>
      </c>
      <c r="O87" s="60" t="s">
        <v>5247</v>
      </c>
      <c r="Q87" s="81"/>
      <c r="T87" s="5"/>
      <c r="U87" s="4"/>
    </row>
    <row r="88">
      <c r="B88" s="59" t="s">
        <v>4146</v>
      </c>
      <c r="C88" s="59">
        <v>373.0</v>
      </c>
      <c r="D88" s="60" t="s">
        <v>5276</v>
      </c>
      <c r="E88" s="60" t="s">
        <v>11</v>
      </c>
      <c r="G88" s="60" t="s">
        <v>125</v>
      </c>
      <c r="N88" s="60" t="s">
        <v>3297</v>
      </c>
      <c r="O88" s="60" t="s">
        <v>5247</v>
      </c>
      <c r="Q88" s="81"/>
      <c r="T88" s="5"/>
      <c r="U88" s="4"/>
    </row>
    <row r="89">
      <c r="B89" s="59" t="s">
        <v>4146</v>
      </c>
      <c r="C89" s="59">
        <v>454.0</v>
      </c>
      <c r="D89" s="60" t="s">
        <v>5277</v>
      </c>
      <c r="E89" s="3" t="s">
        <v>11</v>
      </c>
      <c r="G89" s="60" t="s">
        <v>125</v>
      </c>
      <c r="N89" s="60" t="s">
        <v>2879</v>
      </c>
      <c r="O89" s="60" t="s">
        <v>5247</v>
      </c>
      <c r="Q89" s="81"/>
      <c r="T89" s="5"/>
      <c r="U89" s="4"/>
    </row>
    <row r="90">
      <c r="B90" s="59" t="s">
        <v>4146</v>
      </c>
      <c r="C90" s="59">
        <v>345.0</v>
      </c>
      <c r="D90" s="60" t="s">
        <v>5278</v>
      </c>
      <c r="E90" s="3" t="s">
        <v>13</v>
      </c>
      <c r="G90" s="60" t="s">
        <v>125</v>
      </c>
      <c r="N90" s="60" t="s">
        <v>2694</v>
      </c>
      <c r="O90" s="60" t="s">
        <v>5247</v>
      </c>
      <c r="Q90" s="81"/>
      <c r="T90" s="5"/>
      <c r="U90" s="4"/>
    </row>
    <row r="91">
      <c r="B91" s="59" t="s">
        <v>4146</v>
      </c>
      <c r="C91" s="59">
        <v>501.0</v>
      </c>
      <c r="D91" s="60" t="s">
        <v>5279</v>
      </c>
      <c r="E91" s="3" t="s">
        <v>13</v>
      </c>
      <c r="G91" s="60" t="s">
        <v>125</v>
      </c>
      <c r="N91" s="60" t="s">
        <v>1250</v>
      </c>
      <c r="O91" s="60" t="s">
        <v>5247</v>
      </c>
      <c r="Q91" s="81"/>
      <c r="T91" s="5"/>
      <c r="U91" s="4"/>
    </row>
    <row r="92">
      <c r="B92" s="59" t="s">
        <v>4146</v>
      </c>
      <c r="C92" s="59">
        <v>503.0</v>
      </c>
      <c r="D92" s="60" t="s">
        <v>5280</v>
      </c>
      <c r="E92" s="3" t="s">
        <v>13</v>
      </c>
      <c r="G92" s="60" t="s">
        <v>137</v>
      </c>
      <c r="N92" s="60" t="s">
        <v>1349</v>
      </c>
      <c r="O92" s="60" t="s">
        <v>5247</v>
      </c>
      <c r="Q92" s="81"/>
      <c r="T92" s="5"/>
      <c r="U92" s="4"/>
    </row>
    <row r="93">
      <c r="B93" s="59" t="s">
        <v>4146</v>
      </c>
      <c r="C93" s="59">
        <v>299.0</v>
      </c>
      <c r="D93" s="60" t="s">
        <v>5281</v>
      </c>
      <c r="E93" s="60" t="s">
        <v>13</v>
      </c>
      <c r="G93" s="60" t="s">
        <v>141</v>
      </c>
      <c r="N93" s="60" t="s">
        <v>793</v>
      </c>
      <c r="O93" s="60" t="s">
        <v>5247</v>
      </c>
      <c r="Q93" s="81"/>
      <c r="R93" s="74"/>
      <c r="T93" s="5"/>
      <c r="U93" s="4"/>
    </row>
    <row r="94">
      <c r="B94" s="59" t="s">
        <v>4146</v>
      </c>
      <c r="C94" s="59">
        <v>302.0</v>
      </c>
      <c r="D94" s="60" t="s">
        <v>5282</v>
      </c>
      <c r="E94" s="3" t="s">
        <v>11</v>
      </c>
      <c r="G94" s="60" t="s">
        <v>5283</v>
      </c>
      <c r="N94" s="60" t="s">
        <v>490</v>
      </c>
      <c r="O94" s="60" t="s">
        <v>5247</v>
      </c>
      <c r="Q94" s="81"/>
      <c r="T94" s="5"/>
      <c r="U94" s="4"/>
    </row>
    <row r="95">
      <c r="B95" s="59" t="s">
        <v>4146</v>
      </c>
      <c r="C95" s="59">
        <v>356.0</v>
      </c>
      <c r="D95" s="60" t="s">
        <v>5284</v>
      </c>
      <c r="E95" s="60" t="s">
        <v>11</v>
      </c>
      <c r="G95" s="60" t="s">
        <v>163</v>
      </c>
      <c r="N95" s="60" t="s">
        <v>1254</v>
      </c>
      <c r="O95" s="60" t="s">
        <v>5247</v>
      </c>
      <c r="Q95" s="81"/>
      <c r="T95" s="5"/>
      <c r="U95" s="4"/>
    </row>
    <row r="96">
      <c r="B96" s="59" t="s">
        <v>4146</v>
      </c>
      <c r="C96" s="59">
        <v>350.0</v>
      </c>
      <c r="D96" s="60" t="s">
        <v>5285</v>
      </c>
      <c r="E96" s="3" t="s">
        <v>13</v>
      </c>
      <c r="G96" s="60" t="s">
        <v>165</v>
      </c>
      <c r="N96" s="60" t="s">
        <v>1675</v>
      </c>
      <c r="O96" s="60" t="s">
        <v>5247</v>
      </c>
      <c r="Q96" s="81"/>
      <c r="T96" s="5"/>
      <c r="U96" s="4"/>
    </row>
    <row r="97">
      <c r="B97" s="59" t="s">
        <v>4146</v>
      </c>
      <c r="C97" s="59">
        <v>330.0</v>
      </c>
      <c r="D97" s="60" t="s">
        <v>5286</v>
      </c>
      <c r="E97" s="3" t="s">
        <v>11</v>
      </c>
      <c r="G97" s="60" t="s">
        <v>181</v>
      </c>
      <c r="N97" s="60" t="s">
        <v>1250</v>
      </c>
      <c r="O97" s="60" t="s">
        <v>5247</v>
      </c>
      <c r="Q97" s="81"/>
      <c r="T97" s="5"/>
      <c r="U97" s="4"/>
    </row>
    <row r="98">
      <c r="B98" s="59" t="s">
        <v>4146</v>
      </c>
      <c r="C98" s="59">
        <v>433.0</v>
      </c>
      <c r="D98" s="60" t="s">
        <v>5287</v>
      </c>
      <c r="E98" s="60" t="s">
        <v>11</v>
      </c>
      <c r="G98" s="60" t="s">
        <v>181</v>
      </c>
      <c r="N98" s="60" t="s">
        <v>3379</v>
      </c>
      <c r="O98" s="60" t="s">
        <v>5247</v>
      </c>
      <c r="Q98" s="81"/>
      <c r="T98" s="5"/>
      <c r="U98" s="4"/>
    </row>
    <row r="99">
      <c r="B99" s="59" t="s">
        <v>4146</v>
      </c>
      <c r="C99" s="59">
        <v>426.0</v>
      </c>
      <c r="D99" s="60" t="s">
        <v>5288</v>
      </c>
      <c r="E99" s="3" t="s">
        <v>13</v>
      </c>
      <c r="G99" s="60" t="s">
        <v>181</v>
      </c>
      <c r="N99" s="60" t="s">
        <v>1594</v>
      </c>
      <c r="O99" s="60" t="s">
        <v>5247</v>
      </c>
      <c r="Q99" s="81"/>
      <c r="T99" s="5"/>
      <c r="U99" s="4"/>
    </row>
    <row r="100">
      <c r="B100" s="59" t="s">
        <v>4146</v>
      </c>
      <c r="C100" s="59">
        <v>431.0</v>
      </c>
      <c r="D100" s="60" t="s">
        <v>5289</v>
      </c>
      <c r="E100" s="3" t="s">
        <v>11</v>
      </c>
      <c r="G100" s="60" t="s">
        <v>217</v>
      </c>
      <c r="N100" s="60" t="s">
        <v>705</v>
      </c>
      <c r="O100" s="60" t="s">
        <v>5247</v>
      </c>
      <c r="Q100" s="81"/>
      <c r="T100" s="5"/>
      <c r="U100" s="4"/>
    </row>
    <row r="101">
      <c r="B101" s="59" t="s">
        <v>4146</v>
      </c>
      <c r="C101" s="59">
        <v>266.0</v>
      </c>
      <c r="D101" s="60" t="s">
        <v>5290</v>
      </c>
      <c r="E101" s="3" t="s">
        <v>13</v>
      </c>
      <c r="G101" s="60" t="s">
        <v>225</v>
      </c>
      <c r="N101" s="60" t="s">
        <v>3982</v>
      </c>
      <c r="O101" s="60" t="s">
        <v>5247</v>
      </c>
      <c r="Q101" s="81"/>
      <c r="T101" s="5"/>
      <c r="U101" s="4"/>
    </row>
    <row r="102">
      <c r="B102" s="59" t="s">
        <v>4146</v>
      </c>
      <c r="C102" s="59">
        <v>340.0</v>
      </c>
      <c r="D102" s="60" t="s">
        <v>5291</v>
      </c>
      <c r="E102" s="3" t="s">
        <v>13</v>
      </c>
      <c r="G102" s="60" t="s">
        <v>233</v>
      </c>
      <c r="N102" s="60" t="s">
        <v>924</v>
      </c>
      <c r="O102" s="60" t="s">
        <v>5247</v>
      </c>
      <c r="Q102" s="81"/>
      <c r="T102" s="5"/>
      <c r="U102" s="4"/>
    </row>
    <row r="103">
      <c r="B103" s="59" t="s">
        <v>4146</v>
      </c>
      <c r="C103" s="59">
        <v>409.0</v>
      </c>
      <c r="D103" s="60" t="s">
        <v>5292</v>
      </c>
      <c r="E103" s="3" t="s">
        <v>13</v>
      </c>
      <c r="G103" s="60" t="s">
        <v>233</v>
      </c>
      <c r="N103" s="60" t="s">
        <v>1760</v>
      </c>
      <c r="O103" s="60" t="s">
        <v>5247</v>
      </c>
      <c r="Q103" s="81"/>
      <c r="T103" s="5"/>
      <c r="U103" s="4"/>
    </row>
    <row r="104">
      <c r="B104" s="59" t="s">
        <v>4146</v>
      </c>
      <c r="C104" s="59">
        <v>511.0</v>
      </c>
      <c r="D104" s="60" t="s">
        <v>5293</v>
      </c>
      <c r="E104" s="3" t="s">
        <v>11</v>
      </c>
      <c r="G104" s="60" t="s">
        <v>237</v>
      </c>
      <c r="N104" s="60" t="s">
        <v>407</v>
      </c>
      <c r="O104" s="60" t="s">
        <v>5247</v>
      </c>
      <c r="Q104" s="81"/>
      <c r="R104" s="38"/>
      <c r="T104" s="5"/>
      <c r="U104" s="4"/>
    </row>
    <row r="105">
      <c r="B105" s="59" t="s">
        <v>4146</v>
      </c>
      <c r="C105" s="59">
        <v>313.0</v>
      </c>
      <c r="D105" s="60" t="s">
        <v>5294</v>
      </c>
      <c r="E105" s="3" t="s">
        <v>11</v>
      </c>
      <c r="G105" s="60" t="s">
        <v>249</v>
      </c>
      <c r="N105" s="60" t="s">
        <v>705</v>
      </c>
      <c r="O105" s="60" t="s">
        <v>5247</v>
      </c>
      <c r="Q105" s="81"/>
      <c r="T105" s="5"/>
      <c r="U105" s="4"/>
    </row>
    <row r="106">
      <c r="B106" s="59" t="s">
        <v>4146</v>
      </c>
      <c r="C106" s="59">
        <v>310.0</v>
      </c>
      <c r="D106" s="60" t="s">
        <v>5295</v>
      </c>
      <c r="E106" s="3" t="s">
        <v>13</v>
      </c>
      <c r="G106" s="60" t="s">
        <v>251</v>
      </c>
      <c r="N106" s="60" t="s">
        <v>4440</v>
      </c>
      <c r="O106" s="60" t="s">
        <v>5247</v>
      </c>
      <c r="Q106" s="81"/>
      <c r="T106" s="5"/>
      <c r="U106" s="4"/>
    </row>
    <row r="107">
      <c r="B107" s="59" t="s">
        <v>4146</v>
      </c>
      <c r="C107" s="59">
        <v>306.0</v>
      </c>
      <c r="D107" s="60" t="s">
        <v>5296</v>
      </c>
      <c r="E107" s="3" t="s">
        <v>13</v>
      </c>
      <c r="G107" s="60" t="s">
        <v>5297</v>
      </c>
      <c r="N107" s="60" t="s">
        <v>407</v>
      </c>
      <c r="O107" s="60" t="s">
        <v>5247</v>
      </c>
      <c r="Q107" s="81"/>
      <c r="T107" s="5"/>
      <c r="U107" s="4"/>
    </row>
    <row r="108">
      <c r="B108" s="59" t="s">
        <v>4146</v>
      </c>
      <c r="C108" s="59">
        <v>476.0</v>
      </c>
      <c r="D108" s="60" t="s">
        <v>5298</v>
      </c>
      <c r="E108" s="60" t="s">
        <v>11</v>
      </c>
      <c r="G108" s="60" t="s">
        <v>285</v>
      </c>
      <c r="N108" s="60" t="s">
        <v>1342</v>
      </c>
      <c r="O108" s="60" t="s">
        <v>5247</v>
      </c>
      <c r="Q108" s="81"/>
      <c r="T108" s="5"/>
      <c r="U108" s="4"/>
    </row>
    <row r="109">
      <c r="B109" s="59" t="s">
        <v>4146</v>
      </c>
      <c r="C109" s="59">
        <v>335.0</v>
      </c>
      <c r="D109" s="60" t="s">
        <v>5299</v>
      </c>
      <c r="E109" s="3" t="s">
        <v>13</v>
      </c>
      <c r="G109" s="60" t="s">
        <v>285</v>
      </c>
      <c r="N109" s="60" t="s">
        <v>3297</v>
      </c>
      <c r="O109" s="60" t="s">
        <v>5247</v>
      </c>
      <c r="Q109" s="81"/>
      <c r="T109" s="5"/>
      <c r="U109" s="4"/>
    </row>
    <row r="110">
      <c r="B110" s="59" t="s">
        <v>4146</v>
      </c>
      <c r="C110" s="59">
        <v>419.0</v>
      </c>
      <c r="D110" s="60" t="s">
        <v>5300</v>
      </c>
      <c r="E110" s="3" t="s">
        <v>13</v>
      </c>
      <c r="G110" s="60" t="s">
        <v>285</v>
      </c>
      <c r="N110" s="60" t="s">
        <v>1023</v>
      </c>
      <c r="O110" s="60" t="s">
        <v>5247</v>
      </c>
      <c r="Q110" s="81"/>
      <c r="T110" s="5"/>
      <c r="U110" s="4"/>
    </row>
    <row r="111">
      <c r="B111" s="60" t="s">
        <v>4143</v>
      </c>
      <c r="C111" s="60">
        <v>530.0</v>
      </c>
      <c r="D111" s="3" t="str">
        <f t="shared" ref="D111:D119" si="1">CONCAT(G111,H111)</f>
        <v>Dream Ahead (USA)Third of March (IRE)</v>
      </c>
      <c r="E111" s="60" t="s">
        <v>4187</v>
      </c>
      <c r="F111" s="60" t="s">
        <v>721</v>
      </c>
      <c r="G111" s="60" t="s">
        <v>83</v>
      </c>
      <c r="H111" s="60" t="s">
        <v>5301</v>
      </c>
      <c r="N111" s="60" t="s">
        <v>454</v>
      </c>
      <c r="O111" s="60" t="s">
        <v>5247</v>
      </c>
    </row>
    <row r="112">
      <c r="B112" s="60" t="s">
        <v>4143</v>
      </c>
      <c r="C112" s="60">
        <v>535.0</v>
      </c>
      <c r="D112" s="3" t="str">
        <f t="shared" si="1"/>
        <v>King of Change (GB)Tiny Smile (IRE)</v>
      </c>
      <c r="E112" s="60" t="s">
        <v>4187</v>
      </c>
      <c r="F112" s="60" t="s">
        <v>875</v>
      </c>
      <c r="G112" s="60" t="s">
        <v>151</v>
      </c>
      <c r="H112" s="60" t="s">
        <v>5302</v>
      </c>
      <c r="N112" s="60" t="s">
        <v>5303</v>
      </c>
      <c r="O112" s="60" t="s">
        <v>5247</v>
      </c>
    </row>
    <row r="113">
      <c r="B113" s="60" t="s">
        <v>4143</v>
      </c>
      <c r="C113" s="60">
        <v>613.0</v>
      </c>
      <c r="D113" s="3" t="str">
        <f t="shared" si="1"/>
        <v>Zoustar (AUS)Zoustar (AUS) x Aspasi (GB)</v>
      </c>
      <c r="E113" s="60" t="s">
        <v>4187</v>
      </c>
      <c r="F113" s="60" t="s">
        <v>721</v>
      </c>
      <c r="G113" s="60" t="str">
        <f t="shared" ref="G113:G117" si="2">LEFT(H113, FIND(" x ", H113) - 1)</f>
        <v>Zoustar (AUS)</v>
      </c>
      <c r="H113" s="60" t="s">
        <v>5304</v>
      </c>
      <c r="N113" s="60" t="s">
        <v>924</v>
      </c>
      <c r="O113" s="60" t="s">
        <v>5247</v>
      </c>
    </row>
    <row r="114">
      <c r="B114" s="60" t="s">
        <v>4143</v>
      </c>
      <c r="C114" s="60">
        <v>622.0</v>
      </c>
      <c r="D114" s="3" t="str">
        <f t="shared" si="1"/>
        <v>Territories (IRE)Territories (IRE) x Bandelia (IRE)</v>
      </c>
      <c r="E114" s="60" t="s">
        <v>4187</v>
      </c>
      <c r="F114" s="60" t="s">
        <v>721</v>
      </c>
      <c r="G114" s="60" t="str">
        <f t="shared" si="2"/>
        <v>Territories (IRE)</v>
      </c>
      <c r="H114" s="60" t="s">
        <v>5305</v>
      </c>
      <c r="N114" s="60" t="s">
        <v>2059</v>
      </c>
      <c r="O114" s="60" t="s">
        <v>5247</v>
      </c>
    </row>
    <row r="115">
      <c r="B115" s="60" t="s">
        <v>4143</v>
      </c>
      <c r="C115" s="60">
        <v>624.0</v>
      </c>
      <c r="D115" s="3" t="str">
        <f t="shared" si="1"/>
        <v>Footstepsinthesand (GB)Footstepsinthesand (GB) x Barnet (GB)</v>
      </c>
      <c r="E115" s="60" t="s">
        <v>4187</v>
      </c>
      <c r="F115" s="60" t="s">
        <v>721</v>
      </c>
      <c r="G115" s="60" t="str">
        <f t="shared" si="2"/>
        <v>Footstepsinthesand (GB)</v>
      </c>
      <c r="H115" s="60" t="s">
        <v>5306</v>
      </c>
      <c r="N115" s="60" t="s">
        <v>705</v>
      </c>
      <c r="O115" s="60" t="s">
        <v>5247</v>
      </c>
    </row>
    <row r="116">
      <c r="B116" s="60" t="s">
        <v>4143</v>
      </c>
      <c r="C116" s="60">
        <v>637.0</v>
      </c>
      <c r="D116" s="3" t="str">
        <f t="shared" si="1"/>
        <v>Sioux Nation (USA)Sioux Nation (USA) x Blue Paraiba (IRE)</v>
      </c>
      <c r="E116" s="60" t="s">
        <v>4187</v>
      </c>
      <c r="F116" s="60" t="s">
        <v>721</v>
      </c>
      <c r="G116" s="60" t="str">
        <f t="shared" si="2"/>
        <v>Sioux Nation (USA)</v>
      </c>
      <c r="H116" s="60" t="s">
        <v>5307</v>
      </c>
      <c r="N116" s="60" t="s">
        <v>793</v>
      </c>
      <c r="O116" s="60" t="s">
        <v>5247</v>
      </c>
    </row>
    <row r="117">
      <c r="B117" s="60" t="s">
        <v>4143</v>
      </c>
      <c r="C117" s="60">
        <v>639.0</v>
      </c>
      <c r="D117" s="3" t="str">
        <f t="shared" si="1"/>
        <v>Sands of Mali (FR)Sands of Mali (FR) x Boca Dancer (IRE)</v>
      </c>
      <c r="E117" s="60" t="s">
        <v>4187</v>
      </c>
      <c r="F117" s="60" t="s">
        <v>721</v>
      </c>
      <c r="G117" s="60" t="str">
        <f t="shared" si="2"/>
        <v>Sands of Mali (FR)</v>
      </c>
      <c r="H117" s="60" t="s">
        <v>5308</v>
      </c>
      <c r="N117" s="60" t="s">
        <v>624</v>
      </c>
      <c r="O117" s="60" t="s">
        <v>5247</v>
      </c>
    </row>
    <row r="118">
      <c r="B118" s="60" t="s">
        <v>4143</v>
      </c>
      <c r="C118" s="60">
        <v>647.0</v>
      </c>
      <c r="D118" s="3" t="str">
        <f t="shared" si="1"/>
        <v>Gleneagles (IRE)Bridge of Peace (GB)</v>
      </c>
      <c r="E118" s="60" t="s">
        <v>11</v>
      </c>
      <c r="F118" s="60" t="s">
        <v>311</v>
      </c>
      <c r="G118" s="60" t="s">
        <v>113</v>
      </c>
      <c r="H118" s="60" t="s">
        <v>5309</v>
      </c>
      <c r="N118" s="60" t="s">
        <v>525</v>
      </c>
      <c r="O118" s="60" t="s">
        <v>5247</v>
      </c>
    </row>
    <row r="119">
      <c r="B119" s="60" t="s">
        <v>4143</v>
      </c>
      <c r="C119" s="60">
        <v>680.0</v>
      </c>
      <c r="D119" s="3" t="str">
        <f t="shared" si="1"/>
        <v>Kodi Bear (IRE)Clenaghcastle Lady (IRE)</v>
      </c>
      <c r="E119" s="60" t="s">
        <v>11</v>
      </c>
      <c r="F119" s="60" t="s">
        <v>311</v>
      </c>
      <c r="G119" s="60" t="s">
        <v>155</v>
      </c>
      <c r="H119" s="60" t="s">
        <v>5310</v>
      </c>
      <c r="N119" s="60" t="s">
        <v>5311</v>
      </c>
      <c r="O119" s="60" t="s">
        <v>5247</v>
      </c>
    </row>
    <row r="120">
      <c r="B120" s="60" t="s">
        <v>4143</v>
      </c>
      <c r="C120" s="60">
        <v>722.0</v>
      </c>
      <c r="D120" s="60" t="s">
        <v>5312</v>
      </c>
      <c r="E120" s="60" t="s">
        <v>11</v>
      </c>
      <c r="F120" s="60" t="s">
        <v>311</v>
      </c>
      <c r="G120" s="60" t="s">
        <v>271</v>
      </c>
      <c r="H120" s="60">
        <v>2023.0</v>
      </c>
      <c r="N120" s="60" t="s">
        <v>919</v>
      </c>
      <c r="O120" s="60" t="s">
        <v>5247</v>
      </c>
    </row>
    <row r="121" ht="12.75" customHeight="1">
      <c r="A121" s="59"/>
      <c r="B121" s="74" t="s">
        <v>4175</v>
      </c>
      <c r="C121" s="59">
        <v>257.0</v>
      </c>
      <c r="D121" s="60" t="s">
        <v>5313</v>
      </c>
      <c r="E121" s="3" t="s">
        <v>11</v>
      </c>
      <c r="F121" s="68"/>
      <c r="G121" s="68" t="s">
        <v>277</v>
      </c>
      <c r="H121" s="60"/>
      <c r="I121" s="60"/>
      <c r="J121" s="60"/>
      <c r="K121" s="60"/>
      <c r="L121" s="60" t="s">
        <v>454</v>
      </c>
      <c r="O121" s="73"/>
      <c r="P121" s="81"/>
      <c r="R121" s="76"/>
      <c r="T121" s="4">
        <f>O121-Q121-$U$1</f>
        <v>0</v>
      </c>
    </row>
    <row r="122">
      <c r="A122" s="60" t="s">
        <v>237</v>
      </c>
      <c r="B122" s="60" t="s">
        <v>4143</v>
      </c>
      <c r="C122" s="60">
        <v>732.0</v>
      </c>
      <c r="D122" s="60" t="s">
        <v>5314</v>
      </c>
      <c r="E122" s="60" t="s">
        <v>13</v>
      </c>
      <c r="F122" s="60" t="s">
        <v>912</v>
      </c>
      <c r="G122" s="60" t="str">
        <f t="shared" ref="G122:G126" si="3">TRIM(RIGHT(D122, LEN(D122) - FIND("x", D122)))</f>
        <v>Espoir Et Bonheur (IRE)</v>
      </c>
      <c r="N122" s="60" t="s">
        <v>705</v>
      </c>
      <c r="O122" s="60" t="s">
        <v>5247</v>
      </c>
    </row>
    <row r="123">
      <c r="A123" s="60" t="s">
        <v>237</v>
      </c>
      <c r="B123" s="60" t="s">
        <v>4143</v>
      </c>
      <c r="C123" s="60">
        <v>758.0</v>
      </c>
      <c r="D123" s="60" t="s">
        <v>5315</v>
      </c>
      <c r="E123" s="60" t="s">
        <v>13</v>
      </c>
      <c r="F123" s="60" t="s">
        <v>422</v>
      </c>
      <c r="G123" s="60" t="str">
        <f t="shared" si="3"/>
        <v>Fusion (IRE)</v>
      </c>
      <c r="N123" s="60" t="s">
        <v>407</v>
      </c>
      <c r="O123" s="60" t="s">
        <v>5247</v>
      </c>
    </row>
    <row r="124">
      <c r="A124" s="60" t="s">
        <v>163</v>
      </c>
      <c r="B124" s="60" t="s">
        <v>4143</v>
      </c>
      <c r="C124" s="60">
        <v>762.0</v>
      </c>
      <c r="D124" s="60" t="s">
        <v>5316</v>
      </c>
      <c r="E124" s="60" t="s">
        <v>13</v>
      </c>
      <c r="F124" s="60" t="s">
        <v>311</v>
      </c>
      <c r="G124" s="60" t="str">
        <f t="shared" si="3"/>
        <v>Ghaaliya (IRE)</v>
      </c>
      <c r="N124" s="60" t="s">
        <v>407</v>
      </c>
      <c r="O124" s="60" t="s">
        <v>5247</v>
      </c>
    </row>
    <row r="125">
      <c r="A125" s="60" t="s">
        <v>251</v>
      </c>
      <c r="B125" s="60" t="s">
        <v>4143</v>
      </c>
      <c r="C125" s="60">
        <v>775.0</v>
      </c>
      <c r="D125" s="60" t="s">
        <v>5317</v>
      </c>
      <c r="E125" s="60" t="s">
        <v>11</v>
      </c>
      <c r="F125" s="60" t="s">
        <v>311</v>
      </c>
      <c r="G125" s="60" t="str">
        <f t="shared" si="3"/>
        <v>Haze (GB)</v>
      </c>
      <c r="N125" s="60" t="s">
        <v>407</v>
      </c>
      <c r="O125" s="60" t="s">
        <v>5247</v>
      </c>
    </row>
    <row r="126">
      <c r="A126" s="60" t="s">
        <v>31</v>
      </c>
      <c r="B126" s="60" t="s">
        <v>4143</v>
      </c>
      <c r="C126" s="60">
        <v>777.0</v>
      </c>
      <c r="D126" s="60" t="s">
        <v>5318</v>
      </c>
      <c r="E126" s="60" t="s">
        <v>11</v>
      </c>
      <c r="F126" s="60" t="s">
        <v>311</v>
      </c>
      <c r="G126" s="60" t="str">
        <f t="shared" si="3"/>
        <v>Hidden Dream (FR)</v>
      </c>
      <c r="N126" s="60" t="s">
        <v>1464</v>
      </c>
      <c r="O126" s="60" t="s">
        <v>5247</v>
      </c>
    </row>
    <row r="127" ht="12.75" customHeight="1">
      <c r="A127" s="18" t="s">
        <v>16</v>
      </c>
      <c r="B127" s="21" t="s">
        <v>17</v>
      </c>
      <c r="C127" s="21">
        <v>947.0</v>
      </c>
      <c r="D127" s="20" t="str">
        <f t="shared" ref="D127:D143" si="4">CONCATENATE(A127," x ", G127)</f>
        <v>Acclamation (GB) x Russian Dream</v>
      </c>
      <c r="E127" s="20"/>
      <c r="F127" s="20"/>
      <c r="G127" s="21" t="s">
        <v>5319</v>
      </c>
      <c r="H127" s="20"/>
      <c r="I127" s="20"/>
      <c r="N127" s="20"/>
      <c r="O127" s="21" t="s">
        <v>5247</v>
      </c>
      <c r="P127" s="26"/>
      <c r="Q127" s="26"/>
      <c r="R127" s="20"/>
      <c r="S127" s="20"/>
      <c r="T127" s="20"/>
      <c r="U127" s="20"/>
      <c r="V127" s="20"/>
    </row>
    <row r="128" ht="12.75" customHeight="1">
      <c r="A128" s="18" t="s">
        <v>25</v>
      </c>
      <c r="B128" s="21" t="s">
        <v>17</v>
      </c>
      <c r="C128" s="21">
        <v>990.0</v>
      </c>
      <c r="D128" s="20" t="str">
        <f t="shared" si="4"/>
        <v>Almanzor (FR) x Summer Valley (GB)</v>
      </c>
      <c r="E128" s="21" t="s">
        <v>11</v>
      </c>
      <c r="F128" s="21" t="s">
        <v>717</v>
      </c>
      <c r="G128" s="21" t="s">
        <v>5320</v>
      </c>
      <c r="H128" s="20"/>
      <c r="I128" s="20"/>
      <c r="N128" s="21" t="s">
        <v>959</v>
      </c>
      <c r="O128" s="21" t="s">
        <v>5247</v>
      </c>
      <c r="P128" s="26"/>
      <c r="Q128" s="26"/>
      <c r="R128" s="20"/>
      <c r="S128" s="20"/>
      <c r="T128" s="20"/>
      <c r="U128" s="20"/>
      <c r="V128" s="20"/>
    </row>
    <row r="129" ht="12.75" customHeight="1">
      <c r="A129" s="18" t="s">
        <v>31</v>
      </c>
      <c r="B129" s="21" t="s">
        <v>17</v>
      </c>
      <c r="C129" s="21">
        <v>777.0</v>
      </c>
      <c r="D129" s="20" t="str">
        <f t="shared" si="4"/>
        <v>Arizona (IRE) x Hidden Dream (FR)</v>
      </c>
      <c r="E129" s="21" t="s">
        <v>11</v>
      </c>
      <c r="F129" s="21" t="s">
        <v>717</v>
      </c>
      <c r="G129" s="21" t="s">
        <v>5321</v>
      </c>
      <c r="H129" s="20"/>
      <c r="I129" s="20"/>
      <c r="N129" s="21" t="s">
        <v>1464</v>
      </c>
      <c r="O129" s="21" t="s">
        <v>5247</v>
      </c>
      <c r="P129" s="26"/>
      <c r="Q129" s="26"/>
      <c r="R129" s="20"/>
      <c r="S129" s="20"/>
      <c r="T129" s="20"/>
      <c r="U129" s="20"/>
      <c r="V129" s="20"/>
    </row>
    <row r="130" ht="12.75" customHeight="1">
      <c r="A130" s="18" t="s">
        <v>33</v>
      </c>
      <c r="B130" s="21" t="s">
        <v>17</v>
      </c>
      <c r="C130" s="21">
        <v>872.0</v>
      </c>
      <c r="D130" s="20" t="str">
        <f t="shared" si="4"/>
        <v>Australia (GB) x Miss Myers (IRE)</v>
      </c>
      <c r="E130" s="21" t="s">
        <v>11</v>
      </c>
      <c r="F130" s="21" t="s">
        <v>358</v>
      </c>
      <c r="G130" s="21" t="s">
        <v>5322</v>
      </c>
      <c r="H130" s="20"/>
      <c r="I130" s="20"/>
      <c r="N130" s="21" t="s">
        <v>790</v>
      </c>
      <c r="O130" s="21" t="s">
        <v>5247</v>
      </c>
      <c r="P130" s="26"/>
      <c r="Q130" s="26"/>
      <c r="R130" s="20"/>
      <c r="S130" s="20"/>
      <c r="T130" s="20"/>
      <c r="U130" s="20"/>
      <c r="V130" s="20"/>
    </row>
    <row r="131" ht="12.75" customHeight="1">
      <c r="A131" s="18" t="s">
        <v>73</v>
      </c>
      <c r="B131" s="21" t="s">
        <v>17</v>
      </c>
      <c r="C131" s="21">
        <v>897.0</v>
      </c>
      <c r="D131" s="20" t="str">
        <f t="shared" si="4"/>
        <v>Dandy Man (IRE) x Nuclear Option (IRE)</v>
      </c>
      <c r="E131" s="21" t="s">
        <v>11</v>
      </c>
      <c r="F131" s="21" t="s">
        <v>717</v>
      </c>
      <c r="G131" s="21" t="s">
        <v>5323</v>
      </c>
      <c r="H131" s="20"/>
      <c r="I131" s="20"/>
      <c r="N131" s="21" t="s">
        <v>4065</v>
      </c>
      <c r="O131" s="21" t="s">
        <v>5247</v>
      </c>
      <c r="P131" s="26"/>
      <c r="Q131" s="26"/>
      <c r="R131" s="20"/>
      <c r="S131" s="20"/>
      <c r="T131" s="20"/>
      <c r="U131" s="20"/>
      <c r="V131" s="20"/>
    </row>
    <row r="132" ht="12.75" customHeight="1">
      <c r="A132" s="18" t="s">
        <v>87</v>
      </c>
      <c r="B132" s="21" t="s">
        <v>17</v>
      </c>
      <c r="C132" s="21">
        <v>938.0</v>
      </c>
      <c r="D132" s="20" t="str">
        <f t="shared" si="4"/>
        <v>Earthlight (IRE) x Riyaza (IRE)</v>
      </c>
      <c r="E132" s="21" t="s">
        <v>13</v>
      </c>
      <c r="F132" s="21" t="s">
        <v>769</v>
      </c>
      <c r="G132" s="21" t="s">
        <v>5324</v>
      </c>
      <c r="H132" s="20"/>
      <c r="I132" s="20"/>
      <c r="N132" s="21" t="s">
        <v>1551</v>
      </c>
      <c r="O132" s="21" t="s">
        <v>5247</v>
      </c>
      <c r="P132" s="26"/>
      <c r="Q132" s="26"/>
      <c r="R132" s="20"/>
      <c r="S132" s="20"/>
      <c r="T132" s="20"/>
      <c r="U132" s="20"/>
      <c r="V132" s="20"/>
    </row>
    <row r="133" ht="12.75" customHeight="1">
      <c r="A133" s="18" t="s">
        <v>97</v>
      </c>
      <c r="B133" s="21" t="s">
        <v>17</v>
      </c>
      <c r="C133" s="21">
        <v>878.0</v>
      </c>
      <c r="D133" s="20" t="str">
        <f t="shared" si="4"/>
        <v>Footstepsinthesand (GB) x Mothers Finest (IRE)</v>
      </c>
      <c r="E133" s="21" t="s">
        <v>11</v>
      </c>
      <c r="F133" s="21" t="s">
        <v>853</v>
      </c>
      <c r="G133" s="21" t="s">
        <v>5325</v>
      </c>
      <c r="H133" s="20"/>
      <c r="I133" s="20"/>
      <c r="N133" s="21" t="s">
        <v>2971</v>
      </c>
      <c r="O133" s="21" t="s">
        <v>5247</v>
      </c>
      <c r="P133" s="26"/>
      <c r="Q133" s="26"/>
      <c r="R133" s="20"/>
      <c r="S133" s="20"/>
      <c r="T133" s="20"/>
      <c r="U133" s="20"/>
      <c r="V133" s="20"/>
    </row>
    <row r="134" ht="12.75" customHeight="1">
      <c r="A134" s="18" t="s">
        <v>113</v>
      </c>
      <c r="B134" s="21" t="s">
        <v>17</v>
      </c>
      <c r="C134" s="21">
        <v>965.0</v>
      </c>
      <c r="D134" s="20" t="str">
        <f t="shared" si="4"/>
        <v>Gleneagles (IRE) x Sharapova (IRE)</v>
      </c>
      <c r="E134" s="21" t="s">
        <v>13</v>
      </c>
      <c r="F134" s="21" t="s">
        <v>853</v>
      </c>
      <c r="G134" s="21" t="s">
        <v>5326</v>
      </c>
      <c r="H134" s="20"/>
      <c r="I134" s="20"/>
      <c r="N134" s="21" t="s">
        <v>362</v>
      </c>
      <c r="O134" s="21" t="s">
        <v>5247</v>
      </c>
      <c r="P134" s="26"/>
      <c r="Q134" s="26"/>
      <c r="R134" s="20"/>
      <c r="S134" s="20"/>
      <c r="T134" s="20"/>
      <c r="U134" s="20"/>
      <c r="V134" s="20"/>
    </row>
    <row r="135" ht="12.75" customHeight="1">
      <c r="A135" s="18" t="s">
        <v>139</v>
      </c>
      <c r="B135" s="21" t="s">
        <v>17</v>
      </c>
      <c r="C135" s="21">
        <v>867.0</v>
      </c>
      <c r="D135" s="20" t="str">
        <f t="shared" si="4"/>
        <v>Invincible Army (IRE) x Michael's Song (IRE)</v>
      </c>
      <c r="E135" s="21" t="s">
        <v>13</v>
      </c>
      <c r="F135" s="21" t="s">
        <v>717</v>
      </c>
      <c r="G135" s="21" t="s">
        <v>5327</v>
      </c>
      <c r="H135" s="20"/>
      <c r="I135" s="20"/>
      <c r="N135" s="21" t="s">
        <v>1250</v>
      </c>
      <c r="O135" s="21" t="s">
        <v>5247</v>
      </c>
      <c r="P135" s="26"/>
      <c r="Q135" s="26"/>
      <c r="R135" s="20"/>
      <c r="S135" s="20"/>
      <c r="T135" s="20"/>
      <c r="U135" s="20"/>
      <c r="V135" s="20"/>
    </row>
    <row r="136" ht="12.75" customHeight="1">
      <c r="A136" s="18" t="s">
        <v>139</v>
      </c>
      <c r="B136" s="21" t="s">
        <v>17</v>
      </c>
      <c r="C136" s="21">
        <v>966.0</v>
      </c>
      <c r="D136" s="20" t="str">
        <f t="shared" si="4"/>
        <v>Invincible Army (IRE) x Sheba Five (USA)</v>
      </c>
      <c r="E136" s="21" t="s">
        <v>13</v>
      </c>
      <c r="F136" s="21" t="s">
        <v>717</v>
      </c>
      <c r="G136" s="21" t="s">
        <v>5328</v>
      </c>
      <c r="H136" s="20"/>
      <c r="I136" s="20"/>
      <c r="N136" s="21" t="s">
        <v>468</v>
      </c>
      <c r="O136" s="21" t="s">
        <v>5247</v>
      </c>
      <c r="P136" s="26"/>
      <c r="Q136" s="26"/>
      <c r="R136" s="20"/>
      <c r="S136" s="20"/>
      <c r="T136" s="20"/>
      <c r="U136" s="20"/>
      <c r="V136" s="20"/>
    </row>
    <row r="137" ht="12.75" customHeight="1">
      <c r="A137" s="18" t="s">
        <v>201</v>
      </c>
      <c r="B137" s="21" t="s">
        <v>17</v>
      </c>
      <c r="C137" s="21">
        <v>987.0</v>
      </c>
      <c r="D137" s="20" t="str">
        <f t="shared" si="4"/>
        <v>Profitable (IRE) x Stormy Echo (GB)</v>
      </c>
      <c r="E137" s="21" t="s">
        <v>11</v>
      </c>
      <c r="F137" s="21" t="s">
        <v>717</v>
      </c>
      <c r="G137" s="21" t="s">
        <v>5329</v>
      </c>
      <c r="H137" s="20"/>
      <c r="I137" s="20"/>
      <c r="N137" s="21" t="s">
        <v>790</v>
      </c>
      <c r="O137" s="21" t="s">
        <v>5247</v>
      </c>
      <c r="P137" s="26"/>
      <c r="Q137" s="26"/>
      <c r="R137" s="20"/>
      <c r="S137" s="20"/>
      <c r="T137" s="20"/>
      <c r="U137" s="20"/>
      <c r="V137" s="20"/>
    </row>
    <row r="138" ht="12.75" customHeight="1">
      <c r="A138" s="18" t="s">
        <v>201</v>
      </c>
      <c r="B138" s="21" t="s">
        <v>17</v>
      </c>
      <c r="C138" s="21">
        <v>876.0</v>
      </c>
      <c r="D138" s="20" t="str">
        <f t="shared" si="4"/>
        <v>Profitable (IRE) x Moments Linger (IRE)</v>
      </c>
      <c r="E138" s="21" t="s">
        <v>13</v>
      </c>
      <c r="F138" s="21" t="s">
        <v>853</v>
      </c>
      <c r="G138" s="21" t="s">
        <v>5330</v>
      </c>
      <c r="H138" s="20"/>
      <c r="I138" s="20"/>
      <c r="N138" s="21" t="s">
        <v>799</v>
      </c>
      <c r="O138" s="21" t="s">
        <v>5247</v>
      </c>
      <c r="P138" s="26"/>
      <c r="Q138" s="26"/>
      <c r="R138" s="20"/>
      <c r="S138" s="20"/>
      <c r="T138" s="20"/>
      <c r="U138" s="20"/>
      <c r="V138" s="20"/>
    </row>
    <row r="139" ht="12.75" customHeight="1">
      <c r="A139" s="18" t="s">
        <v>225</v>
      </c>
      <c r="B139" s="21" t="s">
        <v>17</v>
      </c>
      <c r="C139" s="21">
        <v>838.0</v>
      </c>
      <c r="D139" s="20" t="str">
        <f t="shared" si="4"/>
        <v>Sioux Nation (USA) x Letscrackon (IRE)</v>
      </c>
      <c r="E139" s="21" t="s">
        <v>11</v>
      </c>
      <c r="F139" s="21" t="s">
        <v>853</v>
      </c>
      <c r="G139" s="21" t="s">
        <v>5331</v>
      </c>
      <c r="H139" s="20"/>
      <c r="I139" s="20"/>
      <c r="N139" s="21" t="s">
        <v>1448</v>
      </c>
      <c r="O139" s="21" t="s">
        <v>5247</v>
      </c>
      <c r="P139" s="26"/>
      <c r="Q139" s="26"/>
      <c r="R139" s="20"/>
      <c r="S139" s="20"/>
      <c r="T139" s="20"/>
      <c r="U139" s="20"/>
      <c r="V139" s="20"/>
    </row>
    <row r="140" ht="12.75" customHeight="1">
      <c r="A140" s="18" t="s">
        <v>235</v>
      </c>
      <c r="B140" s="21" t="s">
        <v>17</v>
      </c>
      <c r="C140" s="21">
        <v>841.0</v>
      </c>
      <c r="D140" s="20" t="str">
        <f t="shared" si="4"/>
        <v>Space Blues (IRE) x Liquid Gold (IRE)</v>
      </c>
      <c r="E140" s="21" t="s">
        <v>11</v>
      </c>
      <c r="F140" s="21" t="s">
        <v>717</v>
      </c>
      <c r="G140" s="21" t="s">
        <v>5332</v>
      </c>
      <c r="H140" s="20"/>
      <c r="I140" s="20"/>
      <c r="N140" s="21" t="s">
        <v>1925</v>
      </c>
      <c r="O140" s="21" t="s">
        <v>5247</v>
      </c>
      <c r="P140" s="26"/>
      <c r="Q140" s="26"/>
      <c r="R140" s="20"/>
      <c r="S140" s="20"/>
      <c r="T140" s="20"/>
      <c r="U140" s="20"/>
      <c r="V140" s="20"/>
    </row>
    <row r="141" ht="12.75" customHeight="1">
      <c r="A141" s="18" t="s">
        <v>239</v>
      </c>
      <c r="B141" s="21" t="s">
        <v>17</v>
      </c>
      <c r="C141" s="21">
        <v>833.0</v>
      </c>
      <c r="D141" s="20" t="str">
        <f t="shared" si="4"/>
        <v>Starman (GB) x Lady Shanghai (IRE)</v>
      </c>
      <c r="E141" s="21" t="s">
        <v>11</v>
      </c>
      <c r="F141" s="21" t="s">
        <v>717</v>
      </c>
      <c r="G141" s="21" t="s">
        <v>5333</v>
      </c>
      <c r="H141" s="20"/>
      <c r="I141" s="20"/>
      <c r="N141" s="21" t="s">
        <v>639</v>
      </c>
      <c r="O141" s="21" t="s">
        <v>5247</v>
      </c>
      <c r="P141" s="26"/>
      <c r="Q141" s="26"/>
      <c r="R141" s="20"/>
      <c r="S141" s="20"/>
      <c r="T141" s="20"/>
      <c r="U141" s="20"/>
      <c r="V141" s="20"/>
    </row>
    <row r="142" ht="12.75" customHeight="1">
      <c r="A142" s="18" t="s">
        <v>239</v>
      </c>
      <c r="B142" s="21" t="s">
        <v>17</v>
      </c>
      <c r="C142" s="21">
        <v>943.0</v>
      </c>
      <c r="D142" s="20" t="str">
        <f t="shared" si="4"/>
        <v>Starman (GB) x Romantic View (GB)</v>
      </c>
      <c r="E142" s="21" t="s">
        <v>11</v>
      </c>
      <c r="F142" s="21" t="s">
        <v>717</v>
      </c>
      <c r="G142" s="21" t="s">
        <v>5334</v>
      </c>
      <c r="H142" s="20"/>
      <c r="I142" s="20"/>
      <c r="N142" s="21" t="s">
        <v>833</v>
      </c>
      <c r="O142" s="21" t="s">
        <v>5247</v>
      </c>
      <c r="P142" s="26"/>
      <c r="Q142" s="26"/>
      <c r="R142" s="20"/>
      <c r="S142" s="20"/>
      <c r="T142" s="20"/>
      <c r="U142" s="20"/>
      <c r="V142" s="20"/>
    </row>
    <row r="143" ht="12.75" customHeight="1">
      <c r="A143" s="18" t="s">
        <v>179</v>
      </c>
      <c r="B143" s="21" t="s">
        <v>17</v>
      </c>
      <c r="C143" s="21">
        <v>902.0</v>
      </c>
      <c r="D143" s="20" t="str">
        <f t="shared" si="4"/>
        <v>Nando Parrado (GB) x Oakley Girl (GB)</v>
      </c>
      <c r="E143" s="21" t="s">
        <v>11</v>
      </c>
      <c r="F143" s="21" t="s">
        <v>717</v>
      </c>
      <c r="G143" s="21" t="s">
        <v>5335</v>
      </c>
      <c r="H143" s="20"/>
      <c r="I143" s="20"/>
      <c r="J143" s="21" t="s">
        <v>799</v>
      </c>
      <c r="K143" s="21" t="s">
        <v>5336</v>
      </c>
      <c r="L143" s="20"/>
      <c r="M143" s="20"/>
      <c r="N143" s="24">
        <v>6000.0</v>
      </c>
      <c r="O143" s="25"/>
      <c r="P143" s="26">
        <f>sum(L143-N143)</f>
        <v>-6000</v>
      </c>
      <c r="Q143" s="26">
        <f>L143-N143-$R$1</f>
        <v>-6000</v>
      </c>
      <c r="R143" s="20"/>
      <c r="S143" s="20"/>
      <c r="T143" s="20"/>
      <c r="U143" s="20"/>
      <c r="V143" s="20"/>
    </row>
  </sheetData>
  <drawing r:id="rId1"/>
</worksheet>
</file>